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;[Red]-0.0%"/>
    <numFmt numFmtId="165" formatCode="0.0"/>
    <numFmt numFmtId="166" formatCode="#,##0;[Red]-#,##0"/>
  </numFmts>
  <fonts count="17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4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6" fontId="16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0" fontId="0" fillId="0" borderId="2" pivotButton="0" quotePrefix="0" xfId="0"/>
    <xf numFmtId="0" fontId="0" fillId="0" borderId="2" applyAlignment="1" pivotButton="0" quotePrefix="0" xfId="0">
      <alignment horizontal="left" vertical="center" wrapText="1" indent="1"/>
    </xf>
    <xf numFmtId="165" fontId="0" fillId="0" borderId="2" pivotButton="0" quotePrefix="0" xfId="0"/>
    <xf numFmtId="0" fontId="3" fillId="0" borderId="2" pivotButton="0" quotePrefix="0" xfId="0"/>
    <xf numFmtId="1" fontId="0" fillId="0" borderId="2" pivotButton="0" quotePrefix="0" xfId="0"/>
    <xf numFmtId="0" fontId="3" fillId="0" borderId="0" pivotButton="0" quotePrefix="0" xfId="0"/>
    <xf numFmtId="1" fontId="15" fillId="0" borderId="0" pivotButton="0" quotePrefix="0" xfId="0"/>
    <xf numFmtId="166" fontId="0" fillId="0" borderId="2" applyAlignment="1" pivotButton="0" quotePrefix="0" xfId="0">
      <alignment horizontal="left" vertical="center" wrapText="1" indent="1"/>
    </xf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0" fontId="8" fillId="6" borderId="2" pivotButton="0" quotePrefix="0" xfId="0"/>
    <xf numFmtId="1" fontId="8" fillId="6" borderId="2" pivotButton="0" quotePrefix="0" xfId="0"/>
    <xf numFmtId="164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'Calc'!$B$6:$B$15</f>
            </numRef>
          </cat>
          <val>
            <numRef>
              <f>'Calc'!$E$6:$E$15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;[Red]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GBP / Local SEO Dashboard</t>
        </is>
      </c>
    </row>
    <row r="2" ht="18" customHeight="1">
      <c r="A2" s="2" t="inlineStr">
        <is>
          <t>Per-category audit score · gap list · prioritised actions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HEADLINE KPIS</t>
        </is>
      </c>
    </row>
    <row r="5" ht="16" customHeight="1">
      <c r="A5" s="5" t="inlineStr">
        <is>
          <t>LOCATIONS</t>
        </is>
      </c>
      <c r="E5" s="5" t="inlineStr">
        <is>
          <t>CHECKLIST ITEMS</t>
        </is>
      </c>
      <c r="I5" s="5" t="inlineStr">
        <is>
          <t>ITEMS PASSING</t>
        </is>
      </c>
      <c r="M5" s="5" t="inlineStr">
        <is>
          <t>AUDIT SCORE</t>
        </is>
      </c>
    </row>
    <row r="6" ht="28" customHeight="1">
      <c r="A6" s="6">
        <f>COUNTA(Inputs!C6:C10)</f>
        <v/>
      </c>
      <c r="E6" s="6">
        <f>COUNTA(Inputs!D15:D44)</f>
        <v/>
      </c>
      <c r="I6" s="6">
        <f>COUNTIF(Inputs!F15:F44,"Pass")</f>
        <v/>
      </c>
      <c r="M6" s="6">
        <f>Calc!C19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ITEMS FAILING</t>
        </is>
      </c>
      <c r="E8" s="5" t="inlineStr">
        <is>
          <t>ITEMS PARTIAL</t>
        </is>
      </c>
      <c r="I8" s="5" t="inlineStr">
        <is>
          <t>ITEMS N/A</t>
        </is>
      </c>
      <c r="M8" s="5" t="inlineStr">
        <is>
          <t>ITEMS UNANSWERED</t>
        </is>
      </c>
    </row>
    <row r="9" ht="28" customHeight="1">
      <c r="A9" s="6">
        <f>COUNTIF(Inputs!F15:F44,"Fail")</f>
        <v/>
      </c>
      <c r="E9" s="6">
        <f>COUNTIF(Inputs!F15:F44,"Partial")</f>
        <v/>
      </c>
      <c r="I9" s="6">
        <f>COUNTIF(Inputs!F15:F44,"N/A")</f>
        <v/>
      </c>
      <c r="M9" s="6">
        <f>COUNTBLANK(Inputs!F15:F44)-(ROWS(Inputs!F15:F44)-COUNTA(Inputs!D15:D44))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PER-CATEGORY AUDIT SCORE</t>
        </is>
      </c>
    </row>
    <row r="35" ht="22" customHeight="1">
      <c r="A35" s="4" t="inlineStr">
        <is>
          <t>MANAGEMENT CALL-OUTS</t>
        </is>
      </c>
    </row>
    <row r="36" ht="30" customHeight="1">
      <c r="B36" s="7" t="inlineStr">
        <is>
          <t>Is the GBP programme strong?</t>
        </is>
      </c>
      <c r="C36" s="8">
        <f>IF(Calc!C19&gt;=85,"GBP programme is STRONG — protect it monthly.",IF(Calc!C19&gt;=70,"GBP programme is HEALTHY — close 1-2 categories first.",IF(Calc!C19&gt;=50,"GBP programme needs WATCH — prioritise top-weighted gaps.","GBP programme is CRITICAL — triage today.")))</f>
        <v/>
      </c>
    </row>
    <row r="37" ht="30" customHeight="1">
      <c r="B37" s="7" t="inlineStr">
        <is>
          <t>Where is the weakest category?</t>
        </is>
      </c>
      <c r="C37" s="8">
        <f>IFERROR("Lowest-scoring category: "&amp;INDEX(Calc!B6:B15,MATCH(MIN(Calc!E6:E15),Calc!E6:E15,0)),"")</f>
        <v/>
      </c>
    </row>
    <row r="38" ht="30" customHeight="1">
      <c r="B38" s="7" t="inlineStr">
        <is>
          <t>Are reviews being responded to?</t>
        </is>
      </c>
      <c r="C38" s="8">
        <f>IFERROR(INDEX(Calc!F6:F15,MATCH("Reviews &amp; responses",Calc!B6:B15,0)),"")</f>
        <v/>
      </c>
    </row>
    <row r="39" ht="30" customHeight="1">
      <c r="B39" s="7" t="inlineStr">
        <is>
          <t>Is photography fresh?</t>
        </is>
      </c>
      <c r="C39" s="8">
        <f>IFERROR(INDEX(Calc!F6:F15,MATCH("Photography",Calc!B6:B15,0)),"")</f>
        <v/>
      </c>
    </row>
  </sheetData>
  <mergeCells count="25">
    <mergeCell ref="E9:G9"/>
    <mergeCell ref="M6:O6"/>
    <mergeCell ref="E6:G6"/>
    <mergeCell ref="A1:N1"/>
    <mergeCell ref="A5:C5"/>
    <mergeCell ref="I5:K5"/>
    <mergeCell ref="A8:C8"/>
    <mergeCell ref="C36:N36"/>
    <mergeCell ref="I8:K8"/>
    <mergeCell ref="C39:N39"/>
    <mergeCell ref="M8:O8"/>
    <mergeCell ref="C38:N38"/>
    <mergeCell ref="A12:N12"/>
    <mergeCell ref="A2:N2"/>
    <mergeCell ref="I9:K9"/>
    <mergeCell ref="C37:N37"/>
    <mergeCell ref="A9:C9"/>
    <mergeCell ref="I6:K6"/>
    <mergeCell ref="A35:N35"/>
    <mergeCell ref="A4:N4"/>
    <mergeCell ref="E5:G5"/>
    <mergeCell ref="M9:O9"/>
    <mergeCell ref="A6:C6"/>
    <mergeCell ref="M5:O5"/>
    <mergeCell ref="E8:G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9" t="inlineStr">
        <is>
          <t>Field</t>
        </is>
      </c>
      <c r="C5" s="9" t="inlineStr">
        <is>
          <t>Value</t>
        </is>
      </c>
    </row>
    <row r="6" ht="20" customHeight="1">
      <c r="B6" s="14" t="inlineStr">
        <is>
          <t>Workbook</t>
        </is>
      </c>
      <c r="C6" s="11" t="inlineStr">
        <is>
          <t>Google Business Profile / Local SEO Audit</t>
        </is>
      </c>
    </row>
    <row r="7" ht="20" customHeight="1">
      <c r="B7" s="14" t="inlineStr">
        <is>
          <t>Prepared by</t>
        </is>
      </c>
      <c r="C7" s="11" t="inlineStr">
        <is>
          <t>Ashmo · Restaurant Growth Toolkit</t>
        </is>
      </c>
    </row>
    <row r="8" ht="20" customHeight="1">
      <c r="B8" s="14" t="inlineStr">
        <is>
          <t>Owner (accountable)</t>
        </is>
      </c>
      <c r="C8" s="11" t="inlineStr">
        <is>
          <t>Marketing Lead</t>
        </is>
      </c>
    </row>
    <row r="9" ht="20" customHeight="1">
      <c r="B9" s="14" t="inlineStr">
        <is>
          <t>Version</t>
        </is>
      </c>
      <c r="C9" s="11" t="inlineStr">
        <is>
          <t>2.0</t>
        </is>
      </c>
    </row>
    <row r="10" ht="20" customHeight="1">
      <c r="B10" s="14" t="inlineStr">
        <is>
          <t>Issued</t>
        </is>
      </c>
      <c r="C10" s="11" t="inlineStr">
        <is>
          <t>2026-05-14</t>
        </is>
      </c>
    </row>
    <row r="11" ht="20" customHeight="1">
      <c r="B11" s="14" t="inlineStr">
        <is>
          <t>Review cadence</t>
        </is>
      </c>
      <c r="C11" s="11" t="inlineStr">
        <is>
          <t>Monthly, or after a material business event</t>
        </is>
      </c>
    </row>
    <row r="12" ht="20" customHeight="1">
      <c r="B12" s="14" t="inlineStr">
        <is>
          <t>Classification</t>
        </is>
      </c>
      <c r="C12" s="11" t="inlineStr">
        <is>
          <t>Internal · Commercially sensitive</t>
        </is>
      </c>
    </row>
    <row r="13" ht="20" customHeight="1">
      <c r="B13" s="14" t="inlineStr">
        <is>
          <t>Currency convention</t>
        </is>
      </c>
      <c r="C13" s="11" t="inlineStr">
        <is>
          <t>Default AED — change in Assumptions tab if your reporting currency differs</t>
        </is>
      </c>
    </row>
    <row r="14" ht="20" customHeight="1">
      <c r="B14" s="14" t="inlineStr">
        <is>
          <t>Source of truth</t>
        </is>
      </c>
      <c r="C14" s="11" t="inlineStr">
        <is>
          <t>This workbook is the single source of truth for the metrics it contains</t>
        </is>
      </c>
    </row>
    <row r="15" ht="20" customHeight="1">
      <c r="B15" s="14" t="inlineStr">
        <is>
          <t>Distribution</t>
        </is>
      </c>
      <c r="C15" s="11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9" t="inlineStr">
        <is>
          <t>Role</t>
        </is>
      </c>
      <c r="C18" s="9" t="inlineStr">
        <is>
          <t>Name</t>
        </is>
      </c>
      <c r="D18" s="9" t="inlineStr">
        <is>
          <t>Approval status</t>
        </is>
      </c>
      <c r="E18" s="9" t="inlineStr">
        <is>
          <t>Comments</t>
        </is>
      </c>
    </row>
    <row r="19">
      <c r="B19" s="14" t="inlineStr">
        <is>
          <t>Founder / CEO</t>
        </is>
      </c>
      <c r="C19" s="22" t="inlineStr"/>
      <c r="D19" s="22" t="inlineStr">
        <is>
          <t>Pending</t>
        </is>
      </c>
      <c r="E19" s="22" t="inlineStr"/>
    </row>
    <row r="20">
      <c r="B20" s="14" t="inlineStr">
        <is>
          <t>Operations Lead</t>
        </is>
      </c>
      <c r="C20" s="22" t="inlineStr"/>
      <c r="D20" s="22" t="inlineStr">
        <is>
          <t>Pending</t>
        </is>
      </c>
      <c r="E20" s="22" t="inlineStr"/>
    </row>
    <row r="21">
      <c r="B21" s="14" t="inlineStr">
        <is>
          <t>Finance Lead</t>
        </is>
      </c>
      <c r="C21" s="22" t="inlineStr"/>
      <c r="D21" s="22" t="inlineStr">
        <is>
          <t>Pending</t>
        </is>
      </c>
      <c r="E21" s="22" t="inlineStr"/>
    </row>
    <row r="22">
      <c r="B22" s="14" t="inlineStr">
        <is>
          <t>Brand / Marketing Lead</t>
        </is>
      </c>
      <c r="C22" s="22" t="inlineStr"/>
      <c r="D22" s="22" t="inlineStr">
        <is>
          <t>Pending</t>
        </is>
      </c>
      <c r="E22" s="22" t="inlineStr"/>
    </row>
    <row r="24" ht="22" customHeight="1">
      <c r="A24" s="4" t="inlineStr">
        <is>
          <t>CHANGE LOG</t>
        </is>
      </c>
    </row>
    <row r="25" ht="22" customHeight="1">
      <c r="B25" s="9" t="inlineStr">
        <is>
          <t>Date</t>
        </is>
      </c>
      <c r="C25" s="9" t="inlineStr">
        <is>
          <t>Author</t>
        </is>
      </c>
      <c r="D25" s="9" t="inlineStr">
        <is>
          <t>Version</t>
        </is>
      </c>
      <c r="E25" s="9" t="inlineStr">
        <is>
          <t>Change summary</t>
        </is>
      </c>
    </row>
    <row r="26" ht="28" customHeight="1">
      <c r="B26" s="32" t="inlineStr">
        <is>
          <t>2026-05-14</t>
        </is>
      </c>
      <c r="C26" s="32" t="inlineStr">
        <is>
          <t>Ashmo Toolkit</t>
        </is>
      </c>
      <c r="D26" s="32" t="inlineStr">
        <is>
          <t>3.0</t>
        </is>
      </c>
      <c r="E26" s="32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36" t="inlineStr"/>
      <c r="C27" s="36" t="inlineStr"/>
      <c r="D27" s="36" t="inlineStr"/>
      <c r="E27" s="36" t="inlineStr"/>
    </row>
    <row r="28" ht="28" customHeight="1">
      <c r="B28" s="36" t="inlineStr"/>
      <c r="C28" s="36" t="inlineStr"/>
      <c r="D28" s="36" t="inlineStr"/>
      <c r="E28" s="36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4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24" customWidth="1" min="3" max="3"/>
    <col width="48" customWidth="1" min="4" max="4"/>
    <col width="10" customWidth="1" min="5" max="5"/>
    <col width="18" customWidth="1" min="6" max="6"/>
    <col width="12" customWidth="1" min="7" max="7"/>
    <col width="12" customWidth="1" min="8" max="8"/>
    <col width="24" customWidth="1" min="9" max="9"/>
  </cols>
  <sheetData>
    <row r="1" ht="30" customHeight="1">
      <c r="A1" s="1" t="inlineStr">
        <is>
          <t>GBP / Local SEO · Inputs</t>
        </is>
      </c>
    </row>
    <row r="2" ht="18" customHeight="1">
      <c r="A2" s="2" t="inlineStr">
        <is>
          <t>Per-location checklist · 30 weighted items · evidence + owner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LOCATIONS</t>
        </is>
      </c>
    </row>
    <row r="5" ht="22" customHeight="1">
      <c r="B5" s="9" t="inlineStr">
        <is>
          <t>ID</t>
        </is>
      </c>
      <c r="C5" s="9" t="inlineStr">
        <is>
          <t>Location name</t>
        </is>
      </c>
      <c r="D5" s="9" t="inlineStr">
        <is>
          <t>City / area</t>
        </is>
      </c>
      <c r="E5" s="9" t="inlineStr">
        <is>
          <t>Owner</t>
        </is>
      </c>
    </row>
    <row r="6" ht="24" customHeight="1">
      <c r="B6" s="10" t="inlineStr">
        <is>
          <t>LOC-001</t>
        </is>
      </c>
      <c r="C6" s="10" t="inlineStr">
        <is>
          <t>Sample Store 01</t>
        </is>
      </c>
      <c r="D6" s="10" t="inlineStr">
        <is>
          <t>City 1</t>
        </is>
      </c>
      <c r="E6" s="10" t="inlineStr">
        <is>
          <t>Manager</t>
        </is>
      </c>
    </row>
    <row r="7" ht="24" customHeight="1">
      <c r="B7" s="10" t="inlineStr">
        <is>
          <t>LOC-002</t>
        </is>
      </c>
      <c r="C7" s="10" t="inlineStr">
        <is>
          <t>Sample Store 02</t>
        </is>
      </c>
      <c r="D7" s="10" t="inlineStr">
        <is>
          <t>City 1</t>
        </is>
      </c>
      <c r="E7" s="10" t="inlineStr">
        <is>
          <t>Manager</t>
        </is>
      </c>
    </row>
    <row r="8" ht="24" customHeight="1">
      <c r="B8" s="10" t="inlineStr">
        <is>
          <t>LOC-003</t>
        </is>
      </c>
      <c r="C8" s="10" t="inlineStr">
        <is>
          <t>Sample Store 03</t>
        </is>
      </c>
      <c r="D8" s="10" t="inlineStr">
        <is>
          <t>City 1</t>
        </is>
      </c>
      <c r="E8" s="10" t="inlineStr">
        <is>
          <t>Franchisee</t>
        </is>
      </c>
    </row>
    <row r="9" ht="24" customHeight="1">
      <c r="B9" s="10" t="inlineStr">
        <is>
          <t>LOC-004</t>
        </is>
      </c>
      <c r="C9" s="10" t="inlineStr">
        <is>
          <t>Sample Store 04</t>
        </is>
      </c>
      <c r="D9" s="10" t="inlineStr">
        <is>
          <t>City 2</t>
        </is>
      </c>
      <c r="E9" s="10" t="inlineStr">
        <is>
          <t>Manager</t>
        </is>
      </c>
    </row>
    <row r="10" ht="24" customHeight="1">
      <c r="B10" s="10" t="inlineStr">
        <is>
          <t>LOC-005</t>
        </is>
      </c>
      <c r="C10" s="10" t="inlineStr">
        <is>
          <t>Sample Store 05</t>
        </is>
      </c>
      <c r="D10" s="10" t="inlineStr">
        <is>
          <t>City 2</t>
        </is>
      </c>
      <c r="E10" s="10" t="inlineStr">
        <is>
          <t>Franchisee</t>
        </is>
      </c>
    </row>
    <row r="13" ht="22" customHeight="1">
      <c r="A13" s="4" t="inlineStr">
        <is>
          <t>PER-LOCATION CHECKLIST (PASS / FAIL / N/A PER ITEM)</t>
        </is>
      </c>
    </row>
    <row r="14" ht="22" customHeight="1">
      <c r="B14" s="9" t="inlineStr">
        <is>
          <t>#</t>
        </is>
      </c>
      <c r="C14" s="9" t="inlineStr">
        <is>
          <t>Category</t>
        </is>
      </c>
      <c r="D14" s="9" t="inlineStr">
        <is>
          <t>Item</t>
        </is>
      </c>
      <c r="E14" s="9" t="inlineStr">
        <is>
          <t>Weight</t>
        </is>
      </c>
      <c r="F14" s="9" t="inlineStr">
        <is>
          <t>Status</t>
        </is>
      </c>
      <c r="G14" s="9" t="inlineStr">
        <is>
          <t>Evidence / link</t>
        </is>
      </c>
      <c r="H14" s="9" t="inlineStr">
        <is>
          <t>Owner</t>
        </is>
      </c>
      <c r="I14" s="9" t="inlineStr">
        <is>
          <t>Notes</t>
        </is>
      </c>
    </row>
    <row r="15" ht="24" customHeight="1">
      <c r="B15" s="11" t="n">
        <v>1</v>
      </c>
      <c r="C15" s="11" t="inlineStr">
        <is>
          <t>Profile basics</t>
        </is>
      </c>
      <c r="D15" s="12" t="inlineStr">
        <is>
          <t>Business name matches storefront and local registration</t>
        </is>
      </c>
      <c r="E15" s="13" t="n">
        <v>1</v>
      </c>
      <c r="F15" s="10" t="n"/>
      <c r="G15" s="10" t="n"/>
      <c r="H15" s="10" t="n"/>
      <c r="I15" s="10" t="n"/>
    </row>
    <row r="16" ht="24" customHeight="1">
      <c r="B16" s="11" t="n">
        <v>2</v>
      </c>
      <c r="C16" s="11" t="inlineStr">
        <is>
          <t>Profile basics</t>
        </is>
      </c>
      <c r="D16" s="12" t="inlineStr">
        <is>
          <t>NAP (name, address, phone) matches website + citations</t>
        </is>
      </c>
      <c r="E16" s="13" t="n">
        <v>1</v>
      </c>
      <c r="F16" s="10" t="n"/>
      <c r="G16" s="10" t="n"/>
      <c r="H16" s="10" t="n"/>
      <c r="I16" s="10" t="n"/>
    </row>
    <row r="17" ht="24" customHeight="1">
      <c r="B17" s="11" t="n">
        <v>3</v>
      </c>
      <c r="C17" s="11" t="inlineStr">
        <is>
          <t>Profile basics</t>
        </is>
      </c>
      <c r="D17" s="12" t="inlineStr">
        <is>
          <t>Verified ownership (no pending action)</t>
        </is>
      </c>
      <c r="E17" s="13" t="n">
        <v>1</v>
      </c>
      <c r="F17" s="10" t="n"/>
      <c r="G17" s="10" t="n"/>
      <c r="H17" s="10" t="n"/>
      <c r="I17" s="10" t="n"/>
    </row>
    <row r="18" ht="24" customHeight="1">
      <c r="B18" s="11" t="n">
        <v>4</v>
      </c>
      <c r="C18" s="11" t="inlineStr">
        <is>
          <t>Hours &amp; holidays</t>
        </is>
      </c>
      <c r="D18" s="12" t="inlineStr">
        <is>
          <t>Standard hours set per day</t>
        </is>
      </c>
      <c r="E18" s="13" t="n">
        <v>0.8</v>
      </c>
      <c r="F18" s="10" t="n"/>
      <c r="G18" s="10" t="n"/>
      <c r="H18" s="10" t="n"/>
      <c r="I18" s="10" t="n"/>
    </row>
    <row r="19" ht="24" customHeight="1">
      <c r="B19" s="11" t="n">
        <v>5</v>
      </c>
      <c r="C19" s="11" t="inlineStr">
        <is>
          <t>Hours &amp; holidays</t>
        </is>
      </c>
      <c r="D19" s="12" t="inlineStr">
        <is>
          <t>Holiday hours set for the next 90 days</t>
        </is>
      </c>
      <c r="E19" s="13" t="n">
        <v>0.8</v>
      </c>
      <c r="F19" s="10" t="n"/>
      <c r="G19" s="10" t="n"/>
      <c r="H19" s="10" t="n"/>
      <c r="I19" s="10" t="n"/>
    </row>
    <row r="20" ht="24" customHeight="1">
      <c r="B20" s="11" t="n">
        <v>6</v>
      </c>
      <c r="C20" s="11" t="inlineStr">
        <is>
          <t>Categories &amp; attributes</t>
        </is>
      </c>
      <c r="D20" s="12" t="inlineStr">
        <is>
          <t>Primary category is the most specific accurate one</t>
        </is>
      </c>
      <c r="E20" s="13" t="n">
        <v>1</v>
      </c>
      <c r="F20" s="10" t="n"/>
      <c r="G20" s="10" t="n"/>
      <c r="H20" s="10" t="n"/>
      <c r="I20" s="10" t="n"/>
    </row>
    <row r="21" ht="24" customHeight="1">
      <c r="B21" s="11" t="n">
        <v>7</v>
      </c>
      <c r="C21" s="11" t="inlineStr">
        <is>
          <t>Categories &amp; attributes</t>
        </is>
      </c>
      <c r="D21" s="12" t="inlineStr">
        <is>
          <t>Secondary categories cover offering breadth</t>
        </is>
      </c>
      <c r="E21" s="13" t="n">
        <v>0.7</v>
      </c>
      <c r="F21" s="10" t="n"/>
      <c r="G21" s="10" t="n"/>
      <c r="H21" s="10" t="n"/>
      <c r="I21" s="10" t="n"/>
    </row>
    <row r="22" ht="24" customHeight="1">
      <c r="B22" s="11" t="n">
        <v>8</v>
      </c>
      <c r="C22" s="11" t="inlineStr">
        <is>
          <t>Categories &amp; attributes</t>
        </is>
      </c>
      <c r="D22" s="12" t="inlineStr">
        <is>
          <t>Attributes (delivery, takeaway, dine-in, etc.) accurate</t>
        </is>
      </c>
      <c r="E22" s="13" t="n">
        <v>0.7</v>
      </c>
      <c r="F22" s="10" t="n"/>
      <c r="G22" s="10" t="n"/>
      <c r="H22" s="10" t="n"/>
      <c r="I22" s="10" t="n"/>
    </row>
    <row r="23" ht="24" customHeight="1">
      <c r="B23" s="11" t="n">
        <v>9</v>
      </c>
      <c r="C23" s="11" t="inlineStr">
        <is>
          <t>Photography</t>
        </is>
      </c>
      <c r="D23" s="12" t="inlineStr">
        <is>
          <t>Cover photo is on-brand and high-resolution</t>
        </is>
      </c>
      <c r="E23" s="13" t="n">
        <v>0.9</v>
      </c>
      <c r="F23" s="10" t="n"/>
      <c r="G23" s="10" t="n"/>
      <c r="H23" s="10" t="n"/>
      <c r="I23" s="10" t="n"/>
    </row>
    <row r="24" ht="24" customHeight="1">
      <c r="B24" s="11" t="n">
        <v>10</v>
      </c>
      <c r="C24" s="11" t="inlineStr">
        <is>
          <t>Photography</t>
        </is>
      </c>
      <c r="D24" s="12" t="inlineStr">
        <is>
          <t>Logo uploaded as profile photo</t>
        </is>
      </c>
      <c r="E24" s="13" t="n">
        <v>0.6</v>
      </c>
      <c r="F24" s="10" t="n"/>
      <c r="G24" s="10" t="n"/>
      <c r="H24" s="10" t="n"/>
      <c r="I24" s="10" t="n"/>
    </row>
    <row r="25" ht="24" customHeight="1">
      <c r="B25" s="11" t="n">
        <v>11</v>
      </c>
      <c r="C25" s="11" t="inlineStr">
        <is>
          <t>Photography</t>
        </is>
      </c>
      <c r="D25" s="12" t="inlineStr">
        <is>
          <t>≥ 25 interior / exterior photos uploaded</t>
        </is>
      </c>
      <c r="E25" s="13" t="n">
        <v>0.8</v>
      </c>
      <c r="F25" s="10" t="n"/>
      <c r="G25" s="10" t="n"/>
      <c r="H25" s="10" t="n"/>
      <c r="I25" s="10" t="n"/>
    </row>
    <row r="26" ht="24" customHeight="1">
      <c r="B26" s="11" t="n">
        <v>12</v>
      </c>
      <c r="C26" s="11" t="inlineStr">
        <is>
          <t>Photography</t>
        </is>
      </c>
      <c r="D26" s="12" t="inlineStr">
        <is>
          <t>≥ 25 menu / product photos uploaded</t>
        </is>
      </c>
      <c r="E26" s="13" t="n">
        <v>0.8</v>
      </c>
      <c r="F26" s="10" t="n"/>
      <c r="G26" s="10" t="n"/>
      <c r="H26" s="10" t="n"/>
      <c r="I26" s="10" t="n"/>
    </row>
    <row r="27" ht="24" customHeight="1">
      <c r="B27" s="11" t="n">
        <v>13</v>
      </c>
      <c r="C27" s="11" t="inlineStr">
        <is>
          <t>Photography</t>
        </is>
      </c>
      <c r="D27" s="12" t="inlineStr">
        <is>
          <t>Photos refreshed in the last 90 days</t>
        </is>
      </c>
      <c r="E27" s="13" t="n">
        <v>0.7</v>
      </c>
      <c r="F27" s="10" t="n"/>
      <c r="G27" s="10" t="n"/>
      <c r="H27" s="10" t="n"/>
      <c r="I27" s="10" t="n"/>
    </row>
    <row r="28" ht="24" customHeight="1">
      <c r="B28" s="11" t="n">
        <v>14</v>
      </c>
      <c r="C28" s="11" t="inlineStr">
        <is>
          <t>Posts &amp; updates</t>
        </is>
      </c>
      <c r="D28" s="12" t="inlineStr">
        <is>
          <t>≥ 1 post per week in last 4 weeks</t>
        </is>
      </c>
      <c r="E28" s="13" t="n">
        <v>0.7</v>
      </c>
      <c r="F28" s="10" t="n"/>
      <c r="G28" s="10" t="n"/>
      <c r="H28" s="10" t="n"/>
      <c r="I28" s="10" t="n"/>
    </row>
    <row r="29" ht="24" customHeight="1">
      <c r="B29" s="11" t="n">
        <v>15</v>
      </c>
      <c r="C29" s="11" t="inlineStr">
        <is>
          <t>Posts &amp; updates</t>
        </is>
      </c>
      <c r="D29" s="12" t="inlineStr">
        <is>
          <t>Offers / events posted with start + end dates</t>
        </is>
      </c>
      <c r="E29" s="13" t="n">
        <v>0.6</v>
      </c>
      <c r="F29" s="10" t="n"/>
      <c r="G29" s="10" t="n"/>
      <c r="H29" s="10" t="n"/>
      <c r="I29" s="10" t="n"/>
    </row>
    <row r="30" ht="24" customHeight="1">
      <c r="B30" s="11" t="n">
        <v>16</v>
      </c>
      <c r="C30" s="11" t="inlineStr">
        <is>
          <t>Reviews &amp; responses</t>
        </is>
      </c>
      <c r="D30" s="12" t="inlineStr">
        <is>
          <t>Avg rating ≥ 4.5</t>
        </is>
      </c>
      <c r="E30" s="13" t="n">
        <v>1</v>
      </c>
      <c r="F30" s="10" t="n"/>
      <c r="G30" s="10" t="n"/>
      <c r="H30" s="10" t="n"/>
      <c r="I30" s="10" t="n"/>
    </row>
    <row r="31" ht="24" customHeight="1">
      <c r="B31" s="11" t="n">
        <v>17</v>
      </c>
      <c r="C31" s="11" t="inlineStr">
        <is>
          <t>Reviews &amp; responses</t>
        </is>
      </c>
      <c r="D31" s="12" t="inlineStr">
        <is>
          <t>Review response rate ≥ 90% in last 30 days</t>
        </is>
      </c>
      <c r="E31" s="13" t="n">
        <v>1</v>
      </c>
      <c r="F31" s="10" t="n"/>
      <c r="G31" s="10" t="n"/>
      <c r="H31" s="10" t="n"/>
      <c r="I31" s="10" t="n"/>
    </row>
    <row r="32" ht="24" customHeight="1">
      <c r="B32" s="11" t="n">
        <v>18</v>
      </c>
      <c r="C32" s="11" t="inlineStr">
        <is>
          <t>Reviews &amp; responses</t>
        </is>
      </c>
      <c r="D32" s="12" t="inlineStr">
        <is>
          <t>Median response time ≤ 48 hours</t>
        </is>
      </c>
      <c r="E32" s="13" t="n">
        <v>0.8</v>
      </c>
      <c r="F32" s="10" t="n"/>
      <c r="G32" s="10" t="n"/>
      <c r="H32" s="10" t="n"/>
      <c r="I32" s="10" t="n"/>
    </row>
    <row r="33" ht="24" customHeight="1">
      <c r="B33" s="11" t="n">
        <v>19</v>
      </c>
      <c r="C33" s="11" t="inlineStr">
        <is>
          <t>Reviews &amp; responses</t>
        </is>
      </c>
      <c r="D33" s="12" t="inlineStr">
        <is>
          <t>Pre-written response templates prevent copy-paste reuse</t>
        </is>
      </c>
      <c r="E33" s="13" t="n">
        <v>0.6</v>
      </c>
      <c r="F33" s="10" t="n"/>
      <c r="G33" s="10" t="n"/>
      <c r="H33" s="10" t="n"/>
      <c r="I33" s="10" t="n"/>
    </row>
    <row r="34" ht="24" customHeight="1">
      <c r="B34" s="11" t="n">
        <v>20</v>
      </c>
      <c r="C34" s="11" t="inlineStr">
        <is>
          <t>Q&amp;A</t>
        </is>
      </c>
      <c r="D34" s="12" t="inlineStr">
        <is>
          <t>Top 5 owner-answered FAQs published</t>
        </is>
      </c>
      <c r="E34" s="13" t="n">
        <v>0.6</v>
      </c>
      <c r="F34" s="10" t="n"/>
      <c r="G34" s="10" t="n"/>
      <c r="H34" s="10" t="n"/>
      <c r="I34" s="10" t="n"/>
    </row>
    <row r="35" ht="24" customHeight="1">
      <c r="B35" s="11" t="n">
        <v>21</v>
      </c>
      <c r="C35" s="11" t="inlineStr">
        <is>
          <t>Q&amp;A</t>
        </is>
      </c>
      <c r="D35" s="12" t="inlineStr">
        <is>
          <t>Customer questions answered within 7 days</t>
        </is>
      </c>
      <c r="E35" s="13" t="n">
        <v>0.6</v>
      </c>
      <c r="F35" s="10" t="n"/>
      <c r="G35" s="10" t="n"/>
      <c r="H35" s="10" t="n"/>
      <c r="I35" s="10" t="n"/>
    </row>
    <row r="36" ht="24" customHeight="1">
      <c r="B36" s="11" t="n">
        <v>22</v>
      </c>
      <c r="C36" s="11" t="inlineStr">
        <is>
          <t>Menu / products / services</t>
        </is>
      </c>
      <c r="D36" s="12" t="inlineStr">
        <is>
          <t>Menu / product list complete with prices</t>
        </is>
      </c>
      <c r="E36" s="13" t="n">
        <v>0.8</v>
      </c>
      <c r="F36" s="10" t="n"/>
      <c r="G36" s="10" t="n"/>
      <c r="H36" s="10" t="n"/>
      <c r="I36" s="10" t="n"/>
    </row>
    <row r="37" ht="24" customHeight="1">
      <c r="B37" s="11" t="n">
        <v>23</v>
      </c>
      <c r="C37" s="11" t="inlineStr">
        <is>
          <t>Menu / products / services</t>
        </is>
      </c>
      <c r="D37" s="12" t="inlineStr">
        <is>
          <t>Featured items have photos</t>
        </is>
      </c>
      <c r="E37" s="13" t="n">
        <v>0.7</v>
      </c>
      <c r="F37" s="10" t="n"/>
      <c r="G37" s="10" t="n"/>
      <c r="H37" s="10" t="n"/>
      <c r="I37" s="10" t="n"/>
    </row>
    <row r="38" ht="24" customHeight="1">
      <c r="B38" s="11" t="n">
        <v>24</v>
      </c>
      <c r="C38" s="11" t="inlineStr">
        <is>
          <t>Local pack signals</t>
        </is>
      </c>
      <c r="D38" s="12" t="inlineStr">
        <is>
          <t>Tracked keyword set has top-3 ranking on at least 30%</t>
        </is>
      </c>
      <c r="E38" s="13" t="n">
        <v>1</v>
      </c>
      <c r="F38" s="10" t="n"/>
      <c r="G38" s="10" t="n"/>
      <c r="H38" s="10" t="n"/>
      <c r="I38" s="10" t="n"/>
    </row>
    <row r="39" ht="24" customHeight="1">
      <c r="B39" s="11" t="n">
        <v>25</v>
      </c>
      <c r="C39" s="11" t="inlineStr">
        <is>
          <t>Local pack signals</t>
        </is>
      </c>
      <c r="D39" s="12" t="inlineStr">
        <is>
          <t>Local citations consistent (directories, social, maps)</t>
        </is>
      </c>
      <c r="E39" s="13" t="n">
        <v>0.8</v>
      </c>
      <c r="F39" s="10" t="n"/>
      <c r="G39" s="10" t="n"/>
      <c r="H39" s="10" t="n"/>
      <c r="I39" s="10" t="n"/>
    </row>
    <row r="40" ht="24" customHeight="1">
      <c r="B40" s="11" t="n">
        <v>26</v>
      </c>
      <c r="C40" s="11" t="inlineStr">
        <is>
          <t>Local pack signals</t>
        </is>
      </c>
      <c r="D40" s="12" t="inlineStr">
        <is>
          <t>Local schema (LocalBusiness, OpeningHours) on website</t>
        </is>
      </c>
      <c r="E40" s="13" t="n">
        <v>0.7</v>
      </c>
      <c r="F40" s="10" t="n"/>
      <c r="G40" s="10" t="n"/>
      <c r="H40" s="10" t="n"/>
      <c r="I40" s="10" t="n"/>
    </row>
    <row r="41" ht="24" customHeight="1">
      <c r="B41" s="11" t="n">
        <v>27</v>
      </c>
      <c r="C41" s="11" t="inlineStr">
        <is>
          <t>Tracking &amp; UTMs</t>
        </is>
      </c>
      <c r="D41" s="12" t="inlineStr">
        <is>
          <t>Website link uses UTM tagging</t>
        </is>
      </c>
      <c r="E41" s="13" t="n">
        <v>0.6</v>
      </c>
      <c r="F41" s="10" t="n"/>
      <c r="G41" s="10" t="n"/>
      <c r="H41" s="10" t="n"/>
      <c r="I41" s="10" t="n"/>
    </row>
    <row r="42" ht="24" customHeight="1">
      <c r="B42" s="11" t="n">
        <v>28</v>
      </c>
      <c r="C42" s="11" t="inlineStr">
        <is>
          <t>Tracking &amp; UTMs</t>
        </is>
      </c>
      <c r="D42" s="12" t="inlineStr">
        <is>
          <t>Booking / order link uses tagged URL</t>
        </is>
      </c>
      <c r="E42" s="13" t="n">
        <v>0.6</v>
      </c>
      <c r="F42" s="10" t="n"/>
      <c r="G42" s="10" t="n"/>
      <c r="H42" s="10" t="n"/>
      <c r="I42" s="10" t="n"/>
    </row>
    <row r="43" ht="24" customHeight="1">
      <c r="B43" s="11" t="n">
        <v>29</v>
      </c>
      <c r="C43" s="11" t="inlineStr">
        <is>
          <t>Tracking &amp; UTMs</t>
        </is>
      </c>
      <c r="D43" s="12" t="inlineStr">
        <is>
          <t>Calls and direction requests reported monthly</t>
        </is>
      </c>
      <c r="E43" s="13" t="n">
        <v>0.6</v>
      </c>
      <c r="F43" s="10" t="n"/>
      <c r="G43" s="10" t="n"/>
      <c r="H43" s="10" t="n"/>
      <c r="I43" s="10" t="n"/>
    </row>
    <row r="44" ht="24" customHeight="1">
      <c r="B44" s="11" t="n">
        <v>30</v>
      </c>
      <c r="C44" s="11" t="inlineStr">
        <is>
          <t>Tracking &amp; UTMs</t>
        </is>
      </c>
      <c r="D44" s="12" t="inlineStr">
        <is>
          <t>Insights pulled at least monthly into a tracker</t>
        </is>
      </c>
      <c r="E44" s="13" t="n">
        <v>0.5</v>
      </c>
      <c r="F44" s="10" t="n"/>
      <c r="G44" s="10" t="n"/>
      <c r="H44" s="10" t="n"/>
      <c r="I44" s="10" t="n"/>
    </row>
  </sheetData>
  <mergeCells count="4">
    <mergeCell ref="A4:N4"/>
    <mergeCell ref="A13:N13"/>
    <mergeCell ref="A2:N2"/>
    <mergeCell ref="A1:N1"/>
  </mergeCells>
  <conditionalFormatting sqref="F15:F44">
    <cfRule type="cellIs" priority="1" operator="equal" dxfId="0" stopIfTrue="0">
      <formula>"Pass"</formula>
    </cfRule>
    <cfRule type="cellIs" priority="2" operator="equal" dxfId="1" stopIfTrue="0">
      <formula>"Partial"</formula>
    </cfRule>
    <cfRule type="cellIs" priority="3" operator="equal" dxfId="1" stopIfTrue="0">
      <formula>"N/A"</formula>
    </cfRule>
    <cfRule type="cellIs" priority="4" operator="equal" dxfId="2" stopIfTrue="0">
      <formula>"Fail"</formula>
    </cfRule>
  </conditionalFormatting>
  <dataValidations count="1">
    <dataValidation sqref="F15:F44" showDropDown="0" showInputMessage="0" showErrorMessage="0" allowBlank="1" errorTitle="Invalid choice" error="Choose from the dropdown list." type="list">
      <formula1>"Pass,Fail,Partial,N/A"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2" customWidth="1" min="3" max="3"/>
    <col width="12" customWidth="1" min="4" max="4"/>
    <col width="12" customWidth="1" min="5" max="5"/>
    <col width="12" customWidth="1" min="6" max="6"/>
    <col width="40" customWidth="1" min="7" max="7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Per-category weighted score · GBP audit score · per-location summary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CATEGORY-LEVEL SCORE</t>
        </is>
      </c>
    </row>
    <row r="5" ht="22" customHeight="1">
      <c r="B5" s="9" t="inlineStr">
        <is>
          <t>Category</t>
        </is>
      </c>
      <c r="C5" s="9" t="inlineStr">
        <is>
          <t>Items</t>
        </is>
      </c>
      <c r="D5" s="9" t="inlineStr">
        <is>
          <t>Pass</t>
        </is>
      </c>
      <c r="E5" s="9" t="inlineStr">
        <is>
          <t>Weighted score (0-100)</t>
        </is>
      </c>
      <c r="F5" s="9" t="inlineStr">
        <is>
          <t>Status</t>
        </is>
      </c>
    </row>
    <row r="6">
      <c r="B6" s="14" t="inlineStr">
        <is>
          <t>Profile basics</t>
        </is>
      </c>
      <c r="C6" s="11">
        <f>COUNTIFS(Inputs!C15:C44,B6)</f>
        <v/>
      </c>
      <c r="D6" s="11">
        <f>COUNTIFS(Inputs!C15:C44,B6,Inputs!F15:F44,"Pass")</f>
        <v/>
      </c>
      <c r="E6" s="15">
        <f>IFERROR((SUMPRODUCT((Inputs!C15:C44=B6)*(Inputs!F15:F44="Pass")*Inputs!E15:E44)+0.5*SUMPRODUCT((Inputs!C15:C44=B6)*(Inputs!F15:F44="Partial")*Inputs!E15:E44))/MAX(SUMPRODUCT((Inputs!C15:C44=B6)*(Inputs!F15:F44&lt;&gt;"N/A")*Inputs!E15:E44),1)*100,0)</f>
        <v/>
      </c>
      <c r="F6" s="11">
        <f>IF(E6&gt;=85,"STRONG",IF(E6&gt;=70,"HEALTHY",IF(E6&gt;=50,"WATCH","CRITICAL")))</f>
        <v/>
      </c>
    </row>
    <row r="7">
      <c r="B7" s="14" t="inlineStr">
        <is>
          <t>Hours &amp; holidays</t>
        </is>
      </c>
      <c r="C7" s="11">
        <f>COUNTIFS(Inputs!C15:C44,B7)</f>
        <v/>
      </c>
      <c r="D7" s="11">
        <f>COUNTIFS(Inputs!C15:C44,B7,Inputs!F15:F44,"Pass")</f>
        <v/>
      </c>
      <c r="E7" s="15">
        <f>IFERROR((SUMPRODUCT((Inputs!C15:C44=B7)*(Inputs!F15:F44="Pass")*Inputs!E15:E44)+0.5*SUMPRODUCT((Inputs!C15:C44=B7)*(Inputs!F15:F44="Partial")*Inputs!E15:E44))/MAX(SUMPRODUCT((Inputs!C15:C44=B7)*(Inputs!F15:F44&lt;&gt;"N/A")*Inputs!E15:E44),1)*100,0)</f>
        <v/>
      </c>
      <c r="F7" s="11">
        <f>IF(E7&gt;=85,"STRONG",IF(E7&gt;=70,"HEALTHY",IF(E7&gt;=50,"WATCH","CRITICAL")))</f>
        <v/>
      </c>
    </row>
    <row r="8">
      <c r="B8" s="14" t="inlineStr">
        <is>
          <t>Categories &amp; attributes</t>
        </is>
      </c>
      <c r="C8" s="11">
        <f>COUNTIFS(Inputs!C15:C44,B8)</f>
        <v/>
      </c>
      <c r="D8" s="11">
        <f>COUNTIFS(Inputs!C15:C44,B8,Inputs!F15:F44,"Pass")</f>
        <v/>
      </c>
      <c r="E8" s="15">
        <f>IFERROR((SUMPRODUCT((Inputs!C15:C44=B8)*(Inputs!F15:F44="Pass")*Inputs!E15:E44)+0.5*SUMPRODUCT((Inputs!C15:C44=B8)*(Inputs!F15:F44="Partial")*Inputs!E15:E44))/MAX(SUMPRODUCT((Inputs!C15:C44=B8)*(Inputs!F15:F44&lt;&gt;"N/A")*Inputs!E15:E44),1)*100,0)</f>
        <v/>
      </c>
      <c r="F8" s="11">
        <f>IF(E8&gt;=85,"STRONG",IF(E8&gt;=70,"HEALTHY",IF(E8&gt;=50,"WATCH","CRITICAL")))</f>
        <v/>
      </c>
    </row>
    <row r="9">
      <c r="B9" s="14" t="inlineStr">
        <is>
          <t>Photography</t>
        </is>
      </c>
      <c r="C9" s="11">
        <f>COUNTIFS(Inputs!C15:C44,B9)</f>
        <v/>
      </c>
      <c r="D9" s="11">
        <f>COUNTIFS(Inputs!C15:C44,B9,Inputs!F15:F44,"Pass")</f>
        <v/>
      </c>
      <c r="E9" s="15">
        <f>IFERROR((SUMPRODUCT((Inputs!C15:C44=B9)*(Inputs!F15:F44="Pass")*Inputs!E15:E44)+0.5*SUMPRODUCT((Inputs!C15:C44=B9)*(Inputs!F15:F44="Partial")*Inputs!E15:E44))/MAX(SUMPRODUCT((Inputs!C15:C44=B9)*(Inputs!F15:F44&lt;&gt;"N/A")*Inputs!E15:E44),1)*100,0)</f>
        <v/>
      </c>
      <c r="F9" s="11">
        <f>IF(E9&gt;=85,"STRONG",IF(E9&gt;=70,"HEALTHY",IF(E9&gt;=50,"WATCH","CRITICAL")))</f>
        <v/>
      </c>
    </row>
    <row r="10">
      <c r="B10" s="14" t="inlineStr">
        <is>
          <t>Posts &amp; updates</t>
        </is>
      </c>
      <c r="C10" s="11">
        <f>COUNTIFS(Inputs!C15:C44,B10)</f>
        <v/>
      </c>
      <c r="D10" s="11">
        <f>COUNTIFS(Inputs!C15:C44,B10,Inputs!F15:F44,"Pass")</f>
        <v/>
      </c>
      <c r="E10" s="15">
        <f>IFERROR((SUMPRODUCT((Inputs!C15:C44=B10)*(Inputs!F15:F44="Pass")*Inputs!E15:E44)+0.5*SUMPRODUCT((Inputs!C15:C44=B10)*(Inputs!F15:F44="Partial")*Inputs!E15:E44))/MAX(SUMPRODUCT((Inputs!C15:C44=B10)*(Inputs!F15:F44&lt;&gt;"N/A")*Inputs!E15:E44),1)*100,0)</f>
        <v/>
      </c>
      <c r="F10" s="11">
        <f>IF(E10&gt;=85,"STRONG",IF(E10&gt;=70,"HEALTHY",IF(E10&gt;=50,"WATCH","CRITICAL")))</f>
        <v/>
      </c>
    </row>
    <row r="11">
      <c r="B11" s="14" t="inlineStr">
        <is>
          <t>Reviews &amp; responses</t>
        </is>
      </c>
      <c r="C11" s="11">
        <f>COUNTIFS(Inputs!C15:C44,B11)</f>
        <v/>
      </c>
      <c r="D11" s="11">
        <f>COUNTIFS(Inputs!C15:C44,B11,Inputs!F15:F44,"Pass")</f>
        <v/>
      </c>
      <c r="E11" s="15">
        <f>IFERROR((SUMPRODUCT((Inputs!C15:C44=B11)*(Inputs!F15:F44="Pass")*Inputs!E15:E44)+0.5*SUMPRODUCT((Inputs!C15:C44=B11)*(Inputs!F15:F44="Partial")*Inputs!E15:E44))/MAX(SUMPRODUCT((Inputs!C15:C44=B11)*(Inputs!F15:F44&lt;&gt;"N/A")*Inputs!E15:E44),1)*100,0)</f>
        <v/>
      </c>
      <c r="F11" s="11">
        <f>IF(E11&gt;=85,"STRONG",IF(E11&gt;=70,"HEALTHY",IF(E11&gt;=50,"WATCH","CRITICAL")))</f>
        <v/>
      </c>
    </row>
    <row r="12">
      <c r="B12" s="14" t="inlineStr">
        <is>
          <t>Q&amp;A</t>
        </is>
      </c>
      <c r="C12" s="11">
        <f>COUNTIFS(Inputs!C15:C44,B12)</f>
        <v/>
      </c>
      <c r="D12" s="11">
        <f>COUNTIFS(Inputs!C15:C44,B12,Inputs!F15:F44,"Pass")</f>
        <v/>
      </c>
      <c r="E12" s="15">
        <f>IFERROR((SUMPRODUCT((Inputs!C15:C44=B12)*(Inputs!F15:F44="Pass")*Inputs!E15:E44)+0.5*SUMPRODUCT((Inputs!C15:C44=B12)*(Inputs!F15:F44="Partial")*Inputs!E15:E44))/MAX(SUMPRODUCT((Inputs!C15:C44=B12)*(Inputs!F15:F44&lt;&gt;"N/A")*Inputs!E15:E44),1)*100,0)</f>
        <v/>
      </c>
      <c r="F12" s="11">
        <f>IF(E12&gt;=85,"STRONG",IF(E12&gt;=70,"HEALTHY",IF(E12&gt;=50,"WATCH","CRITICAL")))</f>
        <v/>
      </c>
    </row>
    <row r="13">
      <c r="B13" s="14" t="inlineStr">
        <is>
          <t>Menu / products / services</t>
        </is>
      </c>
      <c r="C13" s="11">
        <f>COUNTIFS(Inputs!C15:C44,B13)</f>
        <v/>
      </c>
      <c r="D13" s="11">
        <f>COUNTIFS(Inputs!C15:C44,B13,Inputs!F15:F44,"Pass")</f>
        <v/>
      </c>
      <c r="E13" s="15">
        <f>IFERROR((SUMPRODUCT((Inputs!C15:C44=B13)*(Inputs!F15:F44="Pass")*Inputs!E15:E44)+0.5*SUMPRODUCT((Inputs!C15:C44=B13)*(Inputs!F15:F44="Partial")*Inputs!E15:E44))/MAX(SUMPRODUCT((Inputs!C15:C44=B13)*(Inputs!F15:F44&lt;&gt;"N/A")*Inputs!E15:E44),1)*100,0)</f>
        <v/>
      </c>
      <c r="F13" s="11">
        <f>IF(E13&gt;=85,"STRONG",IF(E13&gt;=70,"HEALTHY",IF(E13&gt;=50,"WATCH","CRITICAL")))</f>
        <v/>
      </c>
    </row>
    <row r="14">
      <c r="B14" s="14" t="inlineStr">
        <is>
          <t>Local pack signals</t>
        </is>
      </c>
      <c r="C14" s="11">
        <f>COUNTIFS(Inputs!C15:C44,B14)</f>
        <v/>
      </c>
      <c r="D14" s="11">
        <f>COUNTIFS(Inputs!C15:C44,B14,Inputs!F15:F44,"Pass")</f>
        <v/>
      </c>
      <c r="E14" s="15">
        <f>IFERROR((SUMPRODUCT((Inputs!C15:C44=B14)*(Inputs!F15:F44="Pass")*Inputs!E15:E44)+0.5*SUMPRODUCT((Inputs!C15:C44=B14)*(Inputs!F15:F44="Partial")*Inputs!E15:E44))/MAX(SUMPRODUCT((Inputs!C15:C44=B14)*(Inputs!F15:F44&lt;&gt;"N/A")*Inputs!E15:E44),1)*100,0)</f>
        <v/>
      </c>
      <c r="F14" s="11">
        <f>IF(E14&gt;=85,"STRONG",IF(E14&gt;=70,"HEALTHY",IF(E14&gt;=50,"WATCH","CRITICAL")))</f>
        <v/>
      </c>
    </row>
    <row r="15">
      <c r="B15" s="14" t="inlineStr">
        <is>
          <t>Tracking &amp; UTMs</t>
        </is>
      </c>
      <c r="C15" s="11">
        <f>COUNTIFS(Inputs!C15:C44,B15)</f>
        <v/>
      </c>
      <c r="D15" s="11">
        <f>COUNTIFS(Inputs!C15:C44,B15,Inputs!F15:F44,"Pass")</f>
        <v/>
      </c>
      <c r="E15" s="15">
        <f>IFERROR((SUMPRODUCT((Inputs!C15:C44=B15)*(Inputs!F15:F44="Pass")*Inputs!E15:E44)+0.5*SUMPRODUCT((Inputs!C15:C44=B15)*(Inputs!F15:F44="Partial")*Inputs!E15:E44))/MAX(SUMPRODUCT((Inputs!C15:C44=B15)*(Inputs!F15:F44&lt;&gt;"N/A")*Inputs!E15:E44),1)*100,0)</f>
        <v/>
      </c>
      <c r="F15" s="11">
        <f>IF(E15&gt;=85,"STRONG",IF(E15&gt;=70,"HEALTHY",IF(E15&gt;=50,"WATCH","CRITICAL")))</f>
        <v/>
      </c>
    </row>
    <row r="18" ht="22" customHeight="1">
      <c r="A18" s="4" t="inlineStr">
        <is>
          <t>OVERALL GBP AUDIT SCORE (0-100)</t>
        </is>
      </c>
    </row>
    <row r="19">
      <c r="B19" s="16" t="inlineStr">
        <is>
          <t>Score</t>
        </is>
      </c>
      <c r="C19" s="17">
        <f>IFERROR(AVERAGE(E6:E15),0)</f>
        <v/>
      </c>
      <c r="D19">
        <f>IF(C19&gt;=85,"STRONG",IF(C19&gt;=70,"HEALTHY",IF(C19&gt;=50,"WATCH","CRITICAL")))</f>
        <v/>
      </c>
    </row>
  </sheetData>
  <mergeCells count="4">
    <mergeCell ref="A18:N18"/>
    <mergeCell ref="A4:N4"/>
    <mergeCell ref="A2:N2"/>
    <mergeCell ref="A1:N1"/>
  </mergeCells>
  <conditionalFormatting sqref="F6:F15">
    <cfRule type="cellIs" priority="1" operator="equal" dxfId="0" stopIfTrue="0">
      <formula>"STRONG"</formula>
    </cfRule>
    <cfRule type="cellIs" priority="2" operator="equal" dxfId="0" stopIfTrue="0">
      <formula>"HEALTHY"</formula>
    </cfRule>
    <cfRule type="cellIs" priority="3" operator="equal" dxfId="1" stopIfTrue="0">
      <formula>"WATCH"</formula>
    </cfRule>
    <cfRule type="cellIs" priority="4" operator="equal" dxfId="2" stopIfTrue="0">
      <formula>"CRITICAL"</formula>
    </cfRule>
  </conditionalFormatting>
  <conditionalFormatting sqref="E6:E15">
    <cfRule type="dataBar" priority="5">
      <dataBar showValue="1">
        <cfvo type="min"/>
        <cfvo type="max"/>
        <color rgb="00C9A961"/>
      </dataBar>
    </cfRule>
  </conditionalFormatting>
  <conditionalFormatting sqref="D19">
    <cfRule type="cellIs" priority="6" operator="equal" dxfId="0" stopIfTrue="0">
      <formula>"STRONG"</formula>
    </cfRule>
    <cfRule type="cellIs" priority="7" operator="equal" dxfId="0" stopIfTrue="0">
      <formula>"HEALTHY"</formula>
    </cfRule>
    <cfRule type="cellIs" priority="8" operator="equal" dxfId="1" stopIfTrue="0">
      <formula>"WATCH"</formula>
    </cfRule>
    <cfRule type="cellIs" priority="9" operator="equal" dxfId="2" stopIfTrue="0">
      <formula>"CRITICAL"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Audit completeness and score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9" t="inlineStr">
        <is>
          <t>#</t>
        </is>
      </c>
      <c r="C5" s="9" t="inlineStr">
        <is>
          <t>Check</t>
        </is>
      </c>
      <c r="D5" s="9" t="inlineStr">
        <is>
          <t>Status</t>
        </is>
      </c>
      <c r="E5" s="9" t="inlineStr">
        <is>
          <t>Value</t>
        </is>
      </c>
      <c r="F5" s="9" t="inlineStr">
        <is>
          <t>Threshold</t>
        </is>
      </c>
      <c r="G5" s="9" t="inlineStr">
        <is>
          <t>Action</t>
        </is>
      </c>
    </row>
    <row r="6" ht="30" customHeight="1">
      <c r="B6" s="12" t="n">
        <v>1</v>
      </c>
      <c r="C6" s="12" t="inlineStr">
        <is>
          <t>Every checklist item has a Status</t>
        </is>
      </c>
      <c r="D6" s="12">
        <f>IF(E6=F6,"OK","REVIEW")</f>
        <v/>
      </c>
      <c r="E6" s="18">
        <f>COUNTBLANK(Inputs!F15:F44)-(ROWS(Inputs!F15:F44)-COUNTA(Inputs!D15:D44))</f>
        <v/>
      </c>
      <c r="F6" s="18" t="n">
        <v>0</v>
      </c>
      <c r="G6" s="12" t="inlineStr">
        <is>
          <t>Mark Pass / Fail / Partial / N/A on every item.</t>
        </is>
      </c>
    </row>
    <row r="7" ht="30" customHeight="1">
      <c r="B7" s="12" t="n">
        <v>2</v>
      </c>
      <c r="C7" s="12" t="inlineStr">
        <is>
          <t>Avg category score ≥ healthy floor</t>
        </is>
      </c>
      <c r="D7" s="12">
        <f>IF(E7&gt;=F7,"OK","REVIEW")</f>
        <v/>
      </c>
      <c r="E7" s="18">
        <f>Calc!C19</f>
        <v/>
      </c>
      <c r="F7" s="18">
        <f>Assumptions!$C$5</f>
        <v/>
      </c>
      <c r="G7" s="12" t="inlineStr">
        <is>
          <t>Score below floor — close highest-weight gaps first.</t>
        </is>
      </c>
    </row>
    <row r="8" ht="30" customHeight="1">
      <c r="B8" s="12" t="n">
        <v>3</v>
      </c>
      <c r="C8" s="12" t="inlineStr">
        <is>
          <t>Reviews &amp; responses category healthy</t>
        </is>
      </c>
      <c r="D8" s="12">
        <f>IF(E8&gt;=F8,"OK","REVIEW")</f>
        <v/>
      </c>
      <c r="E8" s="18">
        <f>IFERROR(INDEX(Calc!E6:E15,MATCH("Reviews &amp; responses",Calc!B6:B15,0)),0)</f>
        <v/>
      </c>
      <c r="F8" s="18">
        <f>Assumptions!$C$5</f>
        <v/>
      </c>
      <c r="G8" s="12" t="inlineStr">
        <is>
          <t>Reviews failing — set up a daily response cadence.</t>
        </is>
      </c>
    </row>
    <row r="9" ht="30" customHeight="1">
      <c r="B9" s="12" t="n">
        <v>4</v>
      </c>
      <c r="C9" s="12" t="inlineStr">
        <is>
          <t>Photography category healthy</t>
        </is>
      </c>
      <c r="D9" s="12">
        <f>IF(E9&gt;=F9,"OK","REVIEW")</f>
        <v/>
      </c>
      <c r="E9" s="18">
        <f>IFERROR(INDEX(Calc!E6:E15,MATCH("Photography",Calc!B6:B15,0)),0)</f>
        <v/>
      </c>
      <c r="F9" s="18">
        <f>Assumptions!$C$5</f>
        <v/>
      </c>
      <c r="G9" s="12" t="inlineStr">
        <is>
          <t>Photography failing — refresh + reshoot priority.</t>
        </is>
      </c>
    </row>
    <row r="10" ht="30" customHeight="1">
      <c r="B10" s="12" t="n">
        <v>5</v>
      </c>
      <c r="C10" s="12" t="inlineStr">
        <is>
          <t>Profile basics category strong (≥85)</t>
        </is>
      </c>
      <c r="D10" s="12">
        <f>IF(E10&gt;=F10,"OK","REVIEW")</f>
        <v/>
      </c>
      <c r="E10" s="18">
        <f>IFERROR(INDEX(Calc!E6:E15,MATCH("Profile basics",Calc!B6:B15,0)),0)</f>
        <v/>
      </c>
      <c r="F10" s="18" t="n">
        <v>85</v>
      </c>
      <c r="G10" s="12" t="inlineStr">
        <is>
          <t>Profile basics must be near-perfect — fix today.</t>
        </is>
      </c>
    </row>
    <row r="11" ht="30" customHeight="1">
      <c r="B11" s="12" t="n">
        <v>6</v>
      </c>
      <c r="C11" s="12" t="inlineStr">
        <is>
          <t>At least 1 location loaded</t>
        </is>
      </c>
      <c r="D11" s="12">
        <f>IF(E11&gt;=F11,"OK","REVIEW")</f>
        <v/>
      </c>
      <c r="E11" s="18">
        <f>COUNTA(Inputs!B6:B10)</f>
        <v/>
      </c>
      <c r="F11" s="18" t="n">
        <v>1</v>
      </c>
      <c r="G11" s="12" t="inlineStr">
        <is>
          <t>Add at least one location.</t>
        </is>
      </c>
    </row>
  </sheetData>
  <mergeCells count="3">
    <mergeCell ref="A4:N4"/>
    <mergeCell ref="A2:N2"/>
    <mergeCell ref="A1:N1"/>
  </mergeCells>
  <conditionalFormatting sqref="D6:D11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9" t="inlineStr">
        <is>
          <t>Driver</t>
        </is>
      </c>
      <c r="C5" s="9" t="inlineStr">
        <is>
          <t>Base case</t>
        </is>
      </c>
      <c r="D5" s="9" t="inlineStr">
        <is>
          <t>Conservative</t>
        </is>
      </c>
      <c r="E5" s="9" t="inlineStr">
        <is>
          <t>Aggressive</t>
        </is>
      </c>
      <c r="F5" s="9" t="inlineStr">
        <is>
          <t>Unit</t>
        </is>
      </c>
      <c r="G5" s="9" t="inlineStr">
        <is>
          <t>Notes</t>
        </is>
      </c>
    </row>
    <row r="6" ht="26" customHeight="1">
      <c r="B6" s="14" t="inlineStr">
        <is>
          <t>Audit cadence (days)</t>
        </is>
      </c>
      <c r="C6" s="19" t="n">
        <v>30</v>
      </c>
      <c r="D6" s="19" t="n">
        <v>60</v>
      </c>
      <c r="E6" s="19" t="n">
        <v>14</v>
      </c>
      <c r="F6" s="11" t="inlineStr">
        <is>
          <t>Days</t>
        </is>
      </c>
      <c r="G6" s="12" t="inlineStr"/>
    </row>
    <row r="7" ht="26" customHeight="1">
      <c r="B7" s="14" t="inlineStr">
        <is>
          <t>Photo refresh frequency (days)</t>
        </is>
      </c>
      <c r="C7" s="19" t="n">
        <v>90</v>
      </c>
      <c r="D7" s="19" t="n">
        <v>180</v>
      </c>
      <c r="E7" s="19" t="n">
        <v>30</v>
      </c>
      <c r="F7" s="11" t="inlineStr">
        <is>
          <t>Days</t>
        </is>
      </c>
      <c r="G7" s="12" t="inlineStr"/>
    </row>
    <row r="8" ht="26" customHeight="1">
      <c r="B8" s="14" t="inlineStr">
        <is>
          <t>Review response time (hrs)</t>
        </is>
      </c>
      <c r="C8" s="19" t="n">
        <v>24</v>
      </c>
      <c r="D8" s="19" t="n">
        <v>72</v>
      </c>
      <c r="E8" s="19" t="n">
        <v>4</v>
      </c>
      <c r="F8" s="11" t="inlineStr">
        <is>
          <t>Hours</t>
        </is>
      </c>
      <c r="G8" s="12" t="inlineStr"/>
    </row>
    <row r="10" ht="22" customHeight="1">
      <c r="A10" s="4" t="inlineStr">
        <is>
          <t>READING THE SCENARIOS</t>
        </is>
      </c>
    </row>
    <row r="11">
      <c r="B11" s="20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2"/>
    <row r="13"/>
    <row r="15" ht="22" customHeight="1">
      <c r="A15" s="4" t="inlineStr">
        <is>
          <t>DECISION RULES</t>
        </is>
      </c>
    </row>
    <row r="16" ht="32" customHeight="1">
      <c r="B16" s="21" t="inlineStr">
        <is>
          <t>•</t>
        </is>
      </c>
      <c r="C16" s="8" t="inlineStr">
        <is>
          <t>If we are tracking below the conservative case for two consecutive review cycles, escalate to the founder and trigger the conservative-case action plan.</t>
        </is>
      </c>
    </row>
    <row r="17" ht="32" customHeight="1">
      <c r="B17" s="21" t="inlineStr">
        <is>
          <t>•</t>
        </is>
      </c>
      <c r="C17" s="8" t="inlineStr">
        <is>
          <t>If we are tracking above the base case, do not unlock aggressive spend until the third consecutive review cycle confirms the trend.</t>
        </is>
      </c>
    </row>
    <row r="18" ht="32" customHeight="1">
      <c r="B18" s="21" t="inlineStr">
        <is>
          <t>•</t>
        </is>
      </c>
      <c r="C18" s="8" t="inlineStr">
        <is>
          <t>Document any change to a driver in the Document Control change log so reviewers can see what moved and why.</t>
        </is>
      </c>
    </row>
  </sheetData>
  <mergeCells count="9">
    <mergeCell ref="B11:G13"/>
    <mergeCell ref="A4:N4"/>
    <mergeCell ref="C16:G16"/>
    <mergeCell ref="A2:N2"/>
    <mergeCell ref="A15:N15"/>
    <mergeCell ref="A10:N10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9" t="inlineStr">
        <is>
          <t>#</t>
        </is>
      </c>
      <c r="C5" s="9" t="inlineStr">
        <is>
          <t>Action / decision</t>
        </is>
      </c>
      <c r="D5" s="9" t="inlineStr">
        <is>
          <t>Owner</t>
        </is>
      </c>
      <c r="E5" s="9" t="inlineStr">
        <is>
          <t>Priority</t>
        </is>
      </c>
      <c r="F5" s="9" t="inlineStr">
        <is>
          <t>Due date</t>
        </is>
      </c>
      <c r="G5" s="9" t="inlineStr">
        <is>
          <t>Status</t>
        </is>
      </c>
      <c r="H5" s="9" t="inlineStr">
        <is>
          <t>Expected impact</t>
        </is>
      </c>
    </row>
    <row r="6" ht="30" customHeight="1">
      <c r="B6" s="12" t="n">
        <v>1</v>
      </c>
      <c r="C6" s="12" t="inlineStr">
        <is>
          <t>Tighten weekly performance review cadence with operations lead</t>
        </is>
      </c>
      <c r="D6" s="10" t="inlineStr">
        <is>
          <t>Marketing Lead</t>
        </is>
      </c>
      <c r="E6" s="10" t="inlineStr">
        <is>
          <t>High</t>
        </is>
      </c>
      <c r="F6" s="10" t="inlineStr">
        <is>
          <t>Next Monday</t>
        </is>
      </c>
      <c r="G6" s="10" t="inlineStr">
        <is>
          <t>Open</t>
        </is>
      </c>
      <c r="H6" s="12" t="inlineStr">
        <is>
          <t>Faster spotting of channel drift; reduces overspend risk</t>
        </is>
      </c>
    </row>
    <row r="7" ht="30" customHeight="1">
      <c r="B7" s="12" t="n">
        <v>2</v>
      </c>
      <c r="C7" s="12" t="inlineStr">
        <is>
          <t>Re-baseline CAC target against last 90 days; replace stale assumption</t>
        </is>
      </c>
      <c r="D7" s="10" t="inlineStr">
        <is>
          <t>Founder</t>
        </is>
      </c>
      <c r="E7" s="10" t="inlineStr">
        <is>
          <t>High</t>
        </is>
      </c>
      <c r="F7" s="10" t="inlineStr">
        <is>
          <t>This week</t>
        </is>
      </c>
      <c r="G7" s="10" t="inlineStr">
        <is>
          <t>In progress</t>
        </is>
      </c>
      <c r="H7" s="12" t="inlineStr">
        <is>
          <t>Budget decisions that match current reality</t>
        </is>
      </c>
    </row>
    <row r="8" ht="30" customHeight="1">
      <c r="B8" s="12" t="n">
        <v>3</v>
      </c>
      <c r="C8" s="12" t="inlineStr">
        <is>
          <t>Audit delivery platform menu photography vs in-store standard</t>
        </is>
      </c>
      <c r="D8" s="10" t="inlineStr">
        <is>
          <t>Brand Lead</t>
        </is>
      </c>
      <c r="E8" s="10" t="inlineStr">
        <is>
          <t>Medium</t>
        </is>
      </c>
      <c r="F8" s="10" t="inlineStr">
        <is>
          <t>Within 2 weeks</t>
        </is>
      </c>
      <c r="G8" s="10" t="inlineStr">
        <is>
          <t>Open</t>
        </is>
      </c>
      <c r="H8" s="12" t="inlineStr">
        <is>
          <t>Higher menu CTR; better delivery conversion</t>
        </is>
      </c>
    </row>
    <row r="9" ht="30" customHeight="1">
      <c r="B9" s="12" t="n">
        <v>4</v>
      </c>
      <c r="C9" s="12" t="inlineStr">
        <is>
          <t>Stand up monthly review pack using this workbook as the source</t>
        </is>
      </c>
      <c r="D9" s="10" t="inlineStr">
        <is>
          <t>Ops Lead</t>
        </is>
      </c>
      <c r="E9" s="10" t="inlineStr">
        <is>
          <t>Medium</t>
        </is>
      </c>
      <c r="F9" s="10" t="inlineStr">
        <is>
          <t>Next 30 days</t>
        </is>
      </c>
      <c r="G9" s="10" t="inlineStr">
        <is>
          <t>Open</t>
        </is>
      </c>
      <c r="H9" s="12" t="inlineStr">
        <is>
          <t>Faster decisions, fewer reactive moves</t>
        </is>
      </c>
    </row>
    <row r="10" ht="24" customHeight="1">
      <c r="B10" s="12" t="n"/>
      <c r="C10" s="12" t="n"/>
      <c r="D10" s="10" t="n"/>
      <c r="E10" s="10" t="n"/>
      <c r="F10" s="10" t="n"/>
      <c r="G10" s="10" t="n"/>
      <c r="H10" s="12" t="n"/>
    </row>
    <row r="11" ht="24" customHeight="1">
      <c r="B11" s="12" t="n"/>
      <c r="C11" s="12" t="n"/>
      <c r="D11" s="10" t="n"/>
      <c r="E11" s="10" t="n"/>
      <c r="F11" s="10" t="n"/>
      <c r="G11" s="10" t="n"/>
      <c r="H11" s="12" t="n"/>
    </row>
    <row r="12" ht="24" customHeight="1">
      <c r="B12" s="12" t="n"/>
      <c r="C12" s="12" t="n"/>
      <c r="D12" s="10" t="n"/>
      <c r="E12" s="10" t="n"/>
      <c r="F12" s="10" t="n"/>
      <c r="G12" s="10" t="n"/>
      <c r="H12" s="12" t="n"/>
    </row>
    <row r="13" ht="24" customHeight="1">
      <c r="B13" s="12" t="n"/>
      <c r="C13" s="12" t="n"/>
      <c r="D13" s="10" t="n"/>
      <c r="E13" s="10" t="n"/>
      <c r="F13" s="10" t="n"/>
      <c r="G13" s="10" t="n"/>
      <c r="H13" s="12" t="n"/>
    </row>
    <row r="14" ht="24" customHeight="1">
      <c r="B14" s="12" t="n"/>
      <c r="C14" s="12" t="n"/>
      <c r="D14" s="10" t="n"/>
      <c r="E14" s="10" t="n"/>
      <c r="F14" s="10" t="n"/>
      <c r="G14" s="10" t="n"/>
      <c r="H14" s="12" t="n"/>
    </row>
    <row r="15" ht="24" customHeight="1">
      <c r="B15" s="12" t="n"/>
      <c r="C15" s="12" t="n"/>
      <c r="D15" s="10" t="n"/>
      <c r="E15" s="10" t="n"/>
      <c r="F15" s="10" t="n"/>
      <c r="G15" s="10" t="n"/>
      <c r="H15" s="12" t="n"/>
    </row>
    <row r="16" ht="24" customHeight="1">
      <c r="B16" s="12" t="n"/>
      <c r="C16" s="12" t="n"/>
      <c r="D16" s="10" t="n"/>
      <c r="E16" s="10" t="n"/>
      <c r="F16" s="10" t="n"/>
      <c r="G16" s="10" t="n"/>
      <c r="H16" s="12" t="n"/>
    </row>
    <row r="17" ht="24" customHeight="1">
      <c r="B17" s="12" t="n"/>
      <c r="C17" s="12" t="n"/>
      <c r="D17" s="10" t="n"/>
      <c r="E17" s="10" t="n"/>
      <c r="F17" s="10" t="n"/>
      <c r="G17" s="10" t="n"/>
      <c r="H17" s="12" t="n"/>
    </row>
    <row r="18" ht="24" customHeight="1">
      <c r="B18" s="12" t="n"/>
      <c r="C18" s="12" t="n"/>
      <c r="D18" s="10" t="n"/>
      <c r="E18" s="10" t="n"/>
      <c r="F18" s="10" t="n"/>
      <c r="G18" s="10" t="n"/>
      <c r="H18" s="12" t="n"/>
    </row>
    <row r="19" ht="24" customHeight="1">
      <c r="B19" s="12" t="n"/>
      <c r="C19" s="12" t="n"/>
      <c r="D19" s="10" t="n"/>
      <c r="E19" s="10" t="n"/>
      <c r="F19" s="10" t="n"/>
      <c r="G19" s="10" t="n"/>
      <c r="H19" s="12" t="n"/>
    </row>
    <row r="20" ht="24" customHeight="1">
      <c r="B20" s="12" t="n"/>
      <c r="C20" s="12" t="n"/>
      <c r="D20" s="10" t="n"/>
      <c r="E20" s="10" t="n"/>
      <c r="F20" s="10" t="n"/>
      <c r="G20" s="10" t="n"/>
      <c r="H20" s="12" t="n"/>
    </row>
    <row r="21" ht="24" customHeight="1">
      <c r="B21" s="12" t="n"/>
      <c r="C21" s="12" t="n"/>
      <c r="D21" s="10" t="n"/>
      <c r="E21" s="10" t="n"/>
      <c r="F21" s="10" t="n"/>
      <c r="G21" s="10" t="n"/>
      <c r="H21" s="12" t="n"/>
    </row>
    <row r="22" ht="24" customHeight="1">
      <c r="B22" s="12" t="n"/>
      <c r="C22" s="12" t="n"/>
      <c r="D22" s="10" t="n"/>
      <c r="E22" s="10" t="n"/>
      <c r="F22" s="10" t="n"/>
      <c r="G22" s="10" t="n"/>
      <c r="H22" s="12" t="n"/>
    </row>
    <row r="23" ht="24" customHeight="1">
      <c r="B23" s="12" t="n"/>
      <c r="C23" s="12" t="n"/>
      <c r="D23" s="10" t="n"/>
      <c r="E23" s="10" t="n"/>
      <c r="F23" s="10" t="n"/>
      <c r="G23" s="10" t="n"/>
      <c r="H23" s="12" t="n"/>
    </row>
    <row r="24" ht="24" customHeight="1">
      <c r="B24" s="12" t="n"/>
      <c r="C24" s="12" t="n"/>
      <c r="D24" s="10" t="n"/>
      <c r="E24" s="10" t="n"/>
      <c r="F24" s="10" t="n"/>
      <c r="G24" s="10" t="n"/>
      <c r="H24" s="12" t="n"/>
    </row>
    <row r="25" ht="24" customHeight="1">
      <c r="B25" s="12" t="n"/>
      <c r="C25" s="12" t="n"/>
      <c r="D25" s="10" t="n"/>
      <c r="E25" s="10" t="n"/>
      <c r="F25" s="10" t="n"/>
      <c r="G25" s="10" t="n"/>
      <c r="H25" s="12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9" t="inlineStr">
        <is>
          <t>Assumption</t>
        </is>
      </c>
      <c r="C4" s="9" t="inlineStr">
        <is>
          <t>Value</t>
        </is>
      </c>
      <c r="D4" s="9" t="inlineStr">
        <is>
          <t>Unit</t>
        </is>
      </c>
      <c r="E4" s="9" t="inlineStr">
        <is>
          <t>Why it matters</t>
        </is>
      </c>
    </row>
    <row r="5" ht="24" customHeight="1">
      <c r="B5" s="14" t="inlineStr">
        <is>
          <t>Reporting currency</t>
        </is>
      </c>
      <c r="C5" s="22" t="inlineStr">
        <is>
          <t>AED</t>
        </is>
      </c>
      <c r="D5" s="11" t="inlineStr">
        <is>
          <t>AED</t>
        </is>
      </c>
      <c r="E5" s="12" t="inlineStr">
        <is>
          <t>Default is AED — replace if your reporting currency differs.</t>
        </is>
      </c>
    </row>
    <row r="6" ht="24" customHeight="1">
      <c r="B6" s="14" t="inlineStr">
        <is>
          <t>GBP audit score floor</t>
        </is>
      </c>
      <c r="C6" s="23" t="n">
        <v>75</v>
      </c>
      <c r="D6" s="11" t="inlineStr">
        <is>
          <t>Score</t>
        </is>
      </c>
      <c r="E6" s="12" t="inlineStr">
        <is>
          <t>Below this — programme needs WATCH.</t>
        </is>
      </c>
    </row>
    <row r="7" ht="24" customHeight="1">
      <c r="B7" s="14" t="inlineStr">
        <is>
          <t>Audit cadence (days)</t>
        </is>
      </c>
      <c r="C7" s="23" t="n">
        <v>30</v>
      </c>
      <c r="D7" s="11" t="inlineStr">
        <is>
          <t>Days</t>
        </is>
      </c>
      <c r="E7" s="12" t="inlineStr">
        <is>
          <t>Refresh every 30 days.</t>
        </is>
      </c>
    </row>
    <row r="8" ht="24" customHeight="1">
      <c r="B8" s="14" t="inlineStr">
        <is>
          <t>Audit pass threshold</t>
        </is>
      </c>
      <c r="C8" s="24" t="n">
        <v>0.85</v>
      </c>
      <c r="D8" s="11" t="inlineStr">
        <is>
          <t>%</t>
        </is>
      </c>
      <c r="E8" s="12" t="inlineStr">
        <is>
          <t>Sign-off threshold.</t>
        </is>
      </c>
    </row>
    <row r="10" ht="22" customHeight="1">
      <c r="A10" s="4" t="inlineStr">
        <is>
          <t>HOW TO READ THIS TAB</t>
        </is>
      </c>
    </row>
    <row r="11">
      <c r="B11" s="20" t="inlineStr">
        <is>
          <t>Blue cells are inputs you edit. Every other cell on this tab is a fixed reference. Change one driver here and the whole workbook recalculates — that is the point of this tab.</t>
        </is>
      </c>
    </row>
    <row r="12"/>
    <row r="14" ht="22" customHeight="1">
      <c r="A14" s="4" t="inlineStr">
        <is>
          <t>CELL COLOUR LEGEND</t>
        </is>
      </c>
    </row>
    <row r="15" ht="22" customHeight="1">
      <c r="B15" s="25" t="inlineStr">
        <is>
          <t xml:space="preserve">  INPUT  </t>
        </is>
      </c>
      <c r="D15" s="26" t="inlineStr">
        <is>
          <t xml:space="preserve">  CALCULATED  </t>
        </is>
      </c>
      <c r="F15" s="27" t="inlineStr">
        <is>
          <t xml:space="preserve">  LOCKED / REFERENCE  </t>
        </is>
      </c>
      <c r="H15" s="28" t="inlineStr">
        <is>
          <t xml:space="preserve">  OK / GOOD  </t>
        </is>
      </c>
      <c r="J15" s="29" t="inlineStr">
        <is>
          <t xml:space="preserve">  WATCH  </t>
        </is>
      </c>
      <c r="L15" s="30" t="inlineStr">
        <is>
          <t xml:space="preserve">  CRITICAL  </t>
        </is>
      </c>
    </row>
  </sheetData>
  <mergeCells count="5">
    <mergeCell ref="A2:N2"/>
    <mergeCell ref="B11:E12"/>
    <mergeCell ref="A10:N10"/>
    <mergeCell ref="A14:N14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9" t="inlineStr">
        <is>
          <t>Metric / Term</t>
        </is>
      </c>
      <c r="C5" s="9" t="inlineStr">
        <is>
          <t>Definition</t>
        </is>
      </c>
      <c r="D5" s="9" t="inlineStr">
        <is>
          <t>Formula / source</t>
        </is>
      </c>
    </row>
    <row r="6" ht="36" customHeight="1">
      <c r="B6" s="31" t="inlineStr">
        <is>
          <t>Item</t>
        </is>
      </c>
      <c r="C6" s="32" t="inlineStr">
        <is>
          <t>A single weighted checklist item.</t>
        </is>
      </c>
      <c r="D6" s="32" t="inlineStr">
        <is>
          <t>Inputs</t>
        </is>
      </c>
    </row>
    <row r="7" ht="36" customHeight="1">
      <c r="B7" s="31" t="inlineStr">
        <is>
          <t>Weight</t>
        </is>
      </c>
      <c r="C7" s="32" t="inlineStr">
        <is>
          <t>0.5-1.0 importance per item.</t>
        </is>
      </c>
      <c r="D7" s="32" t="inlineStr">
        <is>
          <t>Inputs</t>
        </is>
      </c>
    </row>
    <row r="8" ht="36" customHeight="1">
      <c r="B8" s="31" t="inlineStr">
        <is>
          <t>Category</t>
        </is>
      </c>
      <c r="C8" s="32" t="inlineStr">
        <is>
          <t>One of 10 audit categories.</t>
        </is>
      </c>
      <c r="D8" s="32" t="inlineStr">
        <is>
          <t>Inputs</t>
        </is>
      </c>
    </row>
    <row r="9" ht="36" customHeight="1">
      <c r="B9" s="31" t="inlineStr">
        <is>
          <t>Category score</t>
        </is>
      </c>
      <c r="C9" s="32" t="inlineStr">
        <is>
          <t>Weighted Pass / Partial sum ÷ total weight × 100.</t>
        </is>
      </c>
      <c r="D9" s="32" t="inlineStr">
        <is>
          <t>Calc</t>
        </is>
      </c>
    </row>
    <row r="10" ht="36" customHeight="1">
      <c r="B10" s="31" t="inlineStr">
        <is>
          <t>Overall audit score</t>
        </is>
      </c>
      <c r="C10" s="32" t="inlineStr">
        <is>
          <t>Average of category scores.</t>
        </is>
      </c>
      <c r="D10" s="32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Google Business Profile / Local SEO Audit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33" t="inlineStr">
        <is>
          <t>A practical local-SEO audit. 30 weighted checklist items across 10 categories: profile basics, hours, categories, photography, posts, reviews, Q&amp;A, menu, local-pack signals, tracking. Roll-ups produce category scores, an overall GBP audit score, and action callouts so a multi-location brand can drive the local programme without guessing.</t>
        </is>
      </c>
    </row>
    <row r="7" ht="22" customHeight="1">
      <c r="A7" s="4" t="inlineStr">
        <is>
          <t>BIG QUESTIONS THIS ANSWERS</t>
        </is>
      </c>
    </row>
    <row r="8" ht="22" customHeight="1">
      <c r="B8" s="21" t="inlineStr">
        <is>
          <t>•</t>
        </is>
      </c>
      <c r="C8" s="8" t="inlineStr">
        <is>
          <t>How healthy is our Google Business Profile programme?</t>
        </is>
      </c>
    </row>
    <row r="9" ht="22" customHeight="1">
      <c r="B9" s="21" t="inlineStr">
        <is>
          <t>•</t>
        </is>
      </c>
      <c r="C9" s="8" t="inlineStr">
        <is>
          <t>Where are we weakest — and what is the highest-weight fix?</t>
        </is>
      </c>
    </row>
    <row r="10" ht="22" customHeight="1">
      <c r="B10" s="21" t="inlineStr">
        <is>
          <t>•</t>
        </is>
      </c>
      <c r="C10" s="8" t="inlineStr">
        <is>
          <t>Are reviews being responded to in time?</t>
        </is>
      </c>
    </row>
    <row r="11" ht="22" customHeight="1">
      <c r="B11" s="21" t="inlineStr">
        <is>
          <t>•</t>
        </is>
      </c>
      <c r="C11" s="8" t="inlineStr">
        <is>
          <t>Is photography fresh and on-brand?</t>
        </is>
      </c>
    </row>
    <row r="12" ht="22" customHeight="1">
      <c r="B12" s="21" t="inlineStr">
        <is>
          <t>•</t>
        </is>
      </c>
      <c r="C12" s="8" t="inlineStr">
        <is>
          <t>Are we tracking what matters?</t>
        </is>
      </c>
    </row>
    <row r="14" ht="22" customHeight="1">
      <c r="A14" s="4" t="inlineStr">
        <is>
          <t>WORKBOOK MAP</t>
        </is>
      </c>
    </row>
    <row r="15" ht="22" customHeight="1">
      <c r="B15" s="9" t="inlineStr">
        <is>
          <t>Tab</t>
        </is>
      </c>
      <c r="C15" s="9" t="inlineStr">
        <is>
          <t>What it's for</t>
        </is>
      </c>
    </row>
    <row r="16" ht="32" customHeight="1">
      <c r="B16" s="14" t="inlineStr">
        <is>
          <t>Dashboard</t>
        </is>
      </c>
      <c r="C16" s="34" t="inlineStr">
        <is>
          <t>Audit score, category scores, callouts.</t>
        </is>
      </c>
    </row>
    <row r="17" ht="32" customHeight="1">
      <c r="B17" s="14" t="inlineStr">
        <is>
          <t>Inputs</t>
        </is>
      </c>
      <c r="C17" s="34" t="inlineStr">
        <is>
          <t>Locations + 30-item weighted checklist.</t>
        </is>
      </c>
    </row>
    <row r="18" ht="32" customHeight="1">
      <c r="B18" s="14" t="inlineStr">
        <is>
          <t>Calc</t>
        </is>
      </c>
      <c r="C18" s="34" t="inlineStr">
        <is>
          <t>Per-category weighted score, overall audit score.</t>
        </is>
      </c>
    </row>
    <row r="19" ht="32" customHeight="1">
      <c r="B19" s="14" t="inlineStr">
        <is>
          <t>Checks</t>
        </is>
      </c>
      <c r="C19" s="34" t="inlineStr">
        <is>
          <t>Item completion, score floor, category-level gates.</t>
        </is>
      </c>
    </row>
    <row r="20" ht="32" customHeight="1">
      <c r="B20" s="14" t="inlineStr">
        <is>
          <t>Scenarios</t>
        </is>
      </c>
      <c r="C20" s="34" t="inlineStr">
        <is>
          <t>Cadence + investment sensitivity.</t>
        </is>
      </c>
    </row>
    <row r="21" ht="32" customHeight="1">
      <c r="B21" s="14" t="inlineStr">
        <is>
          <t>Action_Plan</t>
        </is>
      </c>
      <c r="C21" s="34" t="inlineStr">
        <is>
          <t>Decisions and follow-ups.</t>
        </is>
      </c>
    </row>
    <row r="22" ht="32" customHeight="1">
      <c r="B22" s="14" t="inlineStr">
        <is>
          <t>Assumptions</t>
        </is>
      </c>
      <c r="C22" s="34" t="inlineStr">
        <is>
          <t>Audit floor, sign-off threshold.</t>
        </is>
      </c>
    </row>
    <row r="23" ht="32" customHeight="1">
      <c r="B23" s="14" t="inlineStr">
        <is>
          <t>Definitions</t>
        </is>
      </c>
      <c r="C23" s="34" t="inlineStr">
        <is>
          <t>Glossary.</t>
        </is>
      </c>
    </row>
    <row r="24" ht="32" customHeight="1">
      <c r="B24" s="14" t="inlineStr">
        <is>
          <t>README</t>
        </is>
      </c>
      <c r="C24" s="34" t="inlineStr">
        <is>
          <t>How to use end-to-end.</t>
        </is>
      </c>
    </row>
    <row r="25" ht="32" customHeight="1">
      <c r="B25" s="14" t="inlineStr">
        <is>
          <t>Document_Control</t>
        </is>
      </c>
      <c r="C25" s="34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35" t="inlineStr">
        <is>
          <t>Step 1</t>
        </is>
      </c>
      <c r="C28" s="8" t="inlineStr">
        <is>
          <t>Set Assumptions: audit floor, sign-off threshold.</t>
        </is>
      </c>
    </row>
    <row r="29" ht="28" customHeight="1">
      <c r="B29" s="35" t="inlineStr">
        <is>
          <t>Step 2</t>
        </is>
      </c>
      <c r="C29" s="8" t="inlineStr">
        <is>
          <t>List your locations.</t>
        </is>
      </c>
    </row>
    <row r="30" ht="28" customHeight="1">
      <c r="B30" s="35" t="inlineStr">
        <is>
          <t>Step 3</t>
        </is>
      </c>
      <c r="C30" s="8" t="inlineStr">
        <is>
          <t>Walk every item per location: Pass / Fail / Partial / N/A.</t>
        </is>
      </c>
    </row>
    <row r="31" ht="28" customHeight="1">
      <c r="B31" s="35" t="inlineStr">
        <is>
          <t>Step 4</t>
        </is>
      </c>
      <c r="C31" s="8" t="inlineStr">
        <is>
          <t>Open Calc + Dashboard to see category scores and the overall audit score.</t>
        </is>
      </c>
    </row>
    <row r="32" ht="28" customHeight="1">
      <c r="B32" s="35" t="inlineStr">
        <is>
          <t>Step 5</t>
        </is>
      </c>
      <c r="C32" s="8" t="inlineStr">
        <is>
          <t>Resolve REVIEW items on Checks before the next monthly review.</t>
        </is>
      </c>
    </row>
    <row r="34" ht="22" customHeight="1">
      <c r="A34" s="4" t="inlineStr">
        <is>
          <t>WHO THIS IS FOR</t>
        </is>
      </c>
    </row>
    <row r="35">
      <c r="B35" s="21" t="inlineStr">
        <is>
          <t>•</t>
        </is>
      </c>
      <c r="C35" s="8" t="inlineStr">
        <is>
          <t>Operations and brand leads owning local SEO.</t>
        </is>
      </c>
    </row>
    <row r="36">
      <c r="B36" s="21" t="inlineStr">
        <is>
          <t>•</t>
        </is>
      </c>
      <c r="C36" s="8" t="inlineStr">
        <is>
          <t>Multi-unit teams driving consistency across locations.</t>
        </is>
      </c>
    </row>
    <row r="37">
      <c r="B37" s="21" t="inlineStr">
        <is>
          <t>•</t>
        </is>
      </c>
      <c r="C37" s="8" t="inlineStr">
        <is>
          <t>Founders / CEOs reviewing local visibility.</t>
        </is>
      </c>
    </row>
    <row r="38">
      <c r="B38" s="21" t="inlineStr">
        <is>
          <t>•</t>
        </is>
      </c>
      <c r="C38" s="8" t="inlineStr">
        <is>
          <t>Franchise teams holding franchisees to standard.</t>
        </is>
      </c>
    </row>
    <row r="40" ht="22" customHeight="1">
      <c r="A40" s="4" t="inlineStr">
        <is>
          <t>GOVERNANCE &amp; INTEGRITY</t>
        </is>
      </c>
    </row>
    <row r="41" ht="22" customHeight="1">
      <c r="B41" s="21" t="inlineStr">
        <is>
          <t>•</t>
        </is>
      </c>
      <c r="C41" s="8" t="inlineStr">
        <is>
          <t>Refresh the audit at least monthly per location.</t>
        </is>
      </c>
    </row>
    <row r="42" ht="22" customHeight="1">
      <c r="B42" s="21" t="inlineStr">
        <is>
          <t>•</t>
        </is>
      </c>
      <c r="C42" s="8" t="inlineStr">
        <is>
          <t>Replace sample locations before sharing externally.</t>
        </is>
      </c>
    </row>
    <row r="43" ht="22" customHeight="1">
      <c r="B43" s="21" t="inlineStr">
        <is>
          <t>•</t>
        </is>
      </c>
      <c r="C43" s="8" t="inlineStr">
        <is>
          <t>Document the keyword set used for local-pack signals in the README.</t>
        </is>
      </c>
    </row>
  </sheetData>
  <mergeCells count="26">
    <mergeCell ref="A40:N40"/>
    <mergeCell ref="C30:J30"/>
    <mergeCell ref="A34:N34"/>
    <mergeCell ref="C42:J42"/>
    <mergeCell ref="C35:J35"/>
    <mergeCell ref="A1:N1"/>
    <mergeCell ref="C29:J29"/>
    <mergeCell ref="C10:J10"/>
    <mergeCell ref="A7:N7"/>
    <mergeCell ref="C41:J41"/>
    <mergeCell ref="C31:J31"/>
    <mergeCell ref="C9:J9"/>
    <mergeCell ref="A27:N27"/>
    <mergeCell ref="C12:J12"/>
    <mergeCell ref="B5:J5"/>
    <mergeCell ref="C43:J43"/>
    <mergeCell ref="C11:J11"/>
    <mergeCell ref="A2:N2"/>
    <mergeCell ref="C36:J36"/>
    <mergeCell ref="A14:N14"/>
    <mergeCell ref="C8:J8"/>
    <mergeCell ref="A4:N4"/>
    <mergeCell ref="C32:J32"/>
    <mergeCell ref="C38:J38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2026-05-14T19:30:19Z</dcterms:created>
  <dcterms:modified xmlns:dcterms="http://purl.org/dc/terms/" xmlns:xsi="http://www.w3.org/2001/XMLSchema-instance" xsi:type="dcterms:W3CDTF">2026-05-14T19:30:19Z</dcterms:modified>
</cp:coreProperties>
</file>