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'Inputs'!$B$5:$O$32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%;[Red]-0.0%"/>
    <numFmt numFmtId="165" formatCode="#,##0;[Red]-#,##0"/>
    <numFmt numFmtId="166" formatCode="0&quot;  / &quot;100"/>
  </numFmts>
  <fonts count="19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4"/>
    </font>
    <font>
      <name val="Calibri"/>
      <b val="1"/>
      <color rgb="006B6B6B"/>
      <sz val="10"/>
    </font>
    <font>
      <name val="Calibri"/>
      <b val="1"/>
      <color rgb="001A1A1A"/>
      <sz val="28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6" fillId="3" borderId="0" applyAlignment="1" pivotButton="0" quotePrefix="0" xfId="0">
      <alignment horizontal="left" vertical="center" indent="1"/>
    </xf>
    <xf numFmtId="166" fontId="17" fillId="3" borderId="0" applyAlignment="1" pivotButton="0" quotePrefix="0" xfId="0">
      <alignment horizontal="left" vertical="center" indent="1"/>
    </xf>
    <xf numFmtId="0" fontId="15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8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0" fontId="0" fillId="0" borderId="2" pivotButton="0" quotePrefix="0" xfId="0"/>
    <xf numFmtId="1" fontId="0" fillId="0" borderId="2" pivotButton="0" quotePrefix="0" xfId="0"/>
    <xf numFmtId="0" fontId="3" fillId="0" borderId="2" pivotButton="0" quotePrefix="0" xfId="0"/>
    <xf numFmtId="0" fontId="3" fillId="0" borderId="0" pivotButton="0" quotePrefix="0" xfId="0"/>
    <xf numFmtId="1" fontId="15" fillId="0" borderId="0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" fontId="8" fillId="6" borderId="2" pivotButton="0" quotePrefix="0" xfId="0"/>
    <xf numFmtId="164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'Calc'!$B$6:$B$32</f>
            </numRef>
          </cat>
          <val>
            <numRef>
              <f>'Calc'!$E$6:$E$32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'Calc'!C48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'Calc'!$B$49:$B$56</f>
            </numRef>
          </cat>
          <val>
            <numRef>
              <f>'Calc'!$C$49:$C$56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40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Franchise Rollout Dashboard</t>
        </is>
      </c>
    </row>
    <row r="2" ht="18" customHeight="1">
      <c r="A2" s="2" t="inlineStr">
        <is>
          <t>Per-store readiness · per-region rollup · per-checkpoint compliance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PROGRAMME READINESS</t>
        </is>
      </c>
    </row>
    <row r="5" ht="18" customHeight="1">
      <c r="B5" s="5" t="inlineStr">
        <is>
          <t>PROGRAMME READINESS SCORE (0-100)</t>
        </is>
      </c>
    </row>
    <row r="6" ht="44" customHeight="1">
      <c r="B6" s="6">
        <f>Calc!C60</f>
        <v/>
      </c>
      <c r="G6" s="7">
        <f>IF(Calc!C60&gt;=80,"Strong",IF(Calc!C60&gt;=60,"Healthy",IF(Calc!C60&gt;=40,"Watch",IF(Calc!C60&gt;=0,"Critical",""))))</f>
        <v/>
      </c>
    </row>
    <row r="7" ht="6" customHeight="1"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9" ht="22" customHeight="1">
      <c r="A9" s="4" t="inlineStr">
        <is>
          <t>HEADLINE KPIS</t>
        </is>
      </c>
    </row>
    <row r="10" ht="16" customHeight="1">
      <c r="A10" s="8" t="inlineStr">
        <is>
          <t>STORES IN SCOPE</t>
        </is>
      </c>
      <c r="E10" s="8" t="inlineStr">
        <is>
          <t>ON TRACK / COMPLETE</t>
        </is>
      </c>
      <c r="I10" s="8" t="inlineStr">
        <is>
          <t>AT RISK</t>
        </is>
      </c>
      <c r="M10" s="8" t="inlineStr">
        <is>
          <t>BLOCKED</t>
        </is>
      </c>
    </row>
    <row r="11" ht="28" customHeight="1">
      <c r="A11" s="9">
        <f>COUNTA(Inputs!B6:B32)</f>
        <v/>
      </c>
      <c r="E11" s="9">
        <f>COUNTIF(Inputs!O6:O32,"On track")+COUNTIF(Inputs!O6:O32,"Complete")</f>
        <v/>
      </c>
      <c r="I11" s="9">
        <f>COUNTIF(Inputs!O6:O32,"At risk")</f>
        <v/>
      </c>
      <c r="M11" s="9">
        <f>COUNTIF(Inputs!O6:O32,"Blocked")</f>
        <v/>
      </c>
    </row>
    <row r="12" ht="10" customHeight="1">
      <c r="A12" s="3" t="n"/>
      <c r="B12" s="3" t="n"/>
      <c r="C12" s="3" t="n"/>
      <c r="E12" s="3" t="n"/>
      <c r="F12" s="3" t="n"/>
      <c r="G12" s="3" t="n"/>
      <c r="I12" s="3" t="n"/>
      <c r="J12" s="3" t="n"/>
      <c r="K12" s="3" t="n"/>
      <c r="M12" s="3" t="n"/>
      <c r="N12" s="3" t="n"/>
      <c r="O12" s="3" t="n"/>
    </row>
    <row r="13" ht="16" customHeight="1">
      <c r="A13" s="8" t="inlineStr">
        <is>
          <t>TOTAL OPEN ISSUES</t>
        </is>
      </c>
      <c r="E13" s="8" t="inlineStr">
        <is>
          <t>AVG READINESS</t>
        </is>
      </c>
      <c r="I13" s="8" t="inlineStr">
        <is>
          <t>STORES GO</t>
        </is>
      </c>
      <c r="M13" s="8" t="inlineStr">
        <is>
          <t>STORES BLOCKED</t>
        </is>
      </c>
    </row>
    <row r="14" ht="28" customHeight="1">
      <c r="A14" s="9">
        <f>SUM(Inputs!N6:N32)</f>
        <v/>
      </c>
      <c r="E14" s="9">
        <f>IFERROR(AVERAGE(Calc!E6:E32),0)</f>
        <v/>
      </c>
      <c r="I14" s="9">
        <f>COUNTIF(Calc!F6:F32,"GO")</f>
        <v/>
      </c>
      <c r="M14" s="9">
        <f>COUNTIF(Calc!F6:F32,"BLOCKED")</f>
        <v/>
      </c>
    </row>
    <row r="15" ht="10" customHeight="1">
      <c r="A15" s="3" t="n"/>
      <c r="B15" s="3" t="n"/>
      <c r="C15" s="3" t="n"/>
      <c r="E15" s="3" t="n"/>
      <c r="F15" s="3" t="n"/>
      <c r="G15" s="3" t="n"/>
      <c r="I15" s="3" t="n"/>
      <c r="J15" s="3" t="n"/>
      <c r="K15" s="3" t="n"/>
      <c r="M15" s="3" t="n"/>
      <c r="N15" s="3" t="n"/>
      <c r="O15" s="3" t="n"/>
    </row>
    <row r="17" ht="22" customHeight="1">
      <c r="A17" s="4" t="inlineStr">
        <is>
          <t>PER-STORE READINESS SCORE</t>
        </is>
      </c>
    </row>
    <row r="40" ht="22" customHeight="1">
      <c r="A40" s="4" t="inlineStr">
        <is>
          <t>PER-CHECKPOINT COMPLIANCE (YES COUNT)</t>
        </is>
      </c>
    </row>
    <row r="61" ht="22" customHeight="1">
      <c r="A61" s="4" t="inlineStr">
        <is>
          <t>MANAGEMENT CALL-OUTS</t>
        </is>
      </c>
    </row>
    <row r="62" ht="30" customHeight="1">
      <c r="B62" s="10" t="inlineStr">
        <is>
          <t>Is the rollout on track?</t>
        </is>
      </c>
      <c r="C62" s="11">
        <f>IF(Calc!C60&gt;=85,"Programme is GO — protect cadence.",IF(Calc!C60&gt;=70,"Programme GO WITH CONDITIONS — close blockers first.",IF(Calc!C60&gt;=50,"Programme AT RISK — escalate.","Programme BLOCKED — triage today.")))</f>
        <v/>
      </c>
    </row>
    <row r="63" ht="30" customHeight="1">
      <c r="B63" s="10" t="inlineStr">
        <is>
          <t>Where is the worst region?</t>
        </is>
      </c>
      <c r="C63" s="11">
        <f>IFERROR("Lowest-score region: "&amp;INDEX(Calc!B37:B44,MATCH(MIN(Calc!D37:D44),Calc!D37:D44,0)),"")</f>
        <v/>
      </c>
    </row>
    <row r="64" ht="30" customHeight="1">
      <c r="B64" s="10" t="inlineStr">
        <is>
          <t>Which checkpoint is the weakest link?</t>
        </is>
      </c>
      <c r="C64" s="11">
        <f>IFERROR("Lowest Yes-count checkpoint: "&amp;INDEX(Calc!B49:B56,MATCH(MIN(Calc!C49:C56),Calc!C49:C56,0)),"")</f>
        <v/>
      </c>
    </row>
    <row r="65" ht="30" customHeight="1">
      <c r="B65" s="10" t="inlineStr">
        <is>
          <t>Where is the issue concentration?</t>
        </is>
      </c>
      <c r="C65" s="11">
        <f>IFERROR("Top-issues store: "&amp;INDEX(Inputs!C6:C32,MATCH(MAX(Inputs!N6:N32),Inputs!N6:N32,0)),"")</f>
        <v/>
      </c>
    </row>
  </sheetData>
  <mergeCells count="30">
    <mergeCell ref="M11:O11"/>
    <mergeCell ref="A9:N9"/>
    <mergeCell ref="E10:G10"/>
    <mergeCell ref="A40:N40"/>
    <mergeCell ref="C65:N65"/>
    <mergeCell ref="M10:O10"/>
    <mergeCell ref="E13:G13"/>
    <mergeCell ref="C63:N63"/>
    <mergeCell ref="M13:O13"/>
    <mergeCell ref="A1:N1"/>
    <mergeCell ref="B5:N5"/>
    <mergeCell ref="A61:N61"/>
    <mergeCell ref="E11:G11"/>
    <mergeCell ref="I14:K14"/>
    <mergeCell ref="A14:C14"/>
    <mergeCell ref="G6:N6"/>
    <mergeCell ref="A10:C10"/>
    <mergeCell ref="M14:O14"/>
    <mergeCell ref="I10:K10"/>
    <mergeCell ref="A13:C13"/>
    <mergeCell ref="I13:K13"/>
    <mergeCell ref="A2:N2"/>
    <mergeCell ref="A17:N17"/>
    <mergeCell ref="I11:K11"/>
    <mergeCell ref="C62:N62"/>
    <mergeCell ref="A11:C11"/>
    <mergeCell ref="B6:F6"/>
    <mergeCell ref="E14:G14"/>
    <mergeCell ref="A4:N4"/>
    <mergeCell ref="C64:N64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2" t="inlineStr">
        <is>
          <t>Field</t>
        </is>
      </c>
      <c r="C5" s="12" t="inlineStr">
        <is>
          <t>Value</t>
        </is>
      </c>
    </row>
    <row r="6" ht="20" customHeight="1">
      <c r="B6" s="19" t="inlineStr">
        <is>
          <t>Workbook</t>
        </is>
      </c>
      <c r="C6" s="17" t="inlineStr">
        <is>
          <t>Franchise Campaign Rollout Tracker</t>
        </is>
      </c>
    </row>
    <row r="7" ht="20" customHeight="1">
      <c r="B7" s="19" t="inlineStr">
        <is>
          <t>Prepared by</t>
        </is>
      </c>
      <c r="C7" s="17" t="inlineStr">
        <is>
          <t>Ashmo · Restaurant Growth Toolkit</t>
        </is>
      </c>
    </row>
    <row r="8" ht="20" customHeight="1">
      <c r="B8" s="19" t="inlineStr">
        <is>
          <t>Owner (accountable)</t>
        </is>
      </c>
      <c r="C8" s="17" t="inlineStr">
        <is>
          <t>Marketing Lead</t>
        </is>
      </c>
    </row>
    <row r="9" ht="20" customHeight="1">
      <c r="B9" s="19" t="inlineStr">
        <is>
          <t>Version</t>
        </is>
      </c>
      <c r="C9" s="17" t="inlineStr">
        <is>
          <t>2.0</t>
        </is>
      </c>
    </row>
    <row r="10" ht="20" customHeight="1">
      <c r="B10" s="19" t="inlineStr">
        <is>
          <t>Issued</t>
        </is>
      </c>
      <c r="C10" s="17" t="inlineStr">
        <is>
          <t>2026-05-14</t>
        </is>
      </c>
    </row>
    <row r="11" ht="20" customHeight="1">
      <c r="B11" s="19" t="inlineStr">
        <is>
          <t>Review cadence</t>
        </is>
      </c>
      <c r="C11" s="17" t="inlineStr">
        <is>
          <t>Monthly, or after a material business event</t>
        </is>
      </c>
    </row>
    <row r="12" ht="20" customHeight="1">
      <c r="B12" s="19" t="inlineStr">
        <is>
          <t>Classification</t>
        </is>
      </c>
      <c r="C12" s="17" t="inlineStr">
        <is>
          <t>Internal · Commercially sensitive</t>
        </is>
      </c>
    </row>
    <row r="13" ht="20" customHeight="1">
      <c r="B13" s="19" t="inlineStr">
        <is>
          <t>Currency convention</t>
        </is>
      </c>
      <c r="C13" s="17" t="inlineStr">
        <is>
          <t>Default AED — change in Assumptions tab if your reporting currency differs</t>
        </is>
      </c>
    </row>
    <row r="14" ht="20" customHeight="1">
      <c r="B14" s="19" t="inlineStr">
        <is>
          <t>Source of truth</t>
        </is>
      </c>
      <c r="C14" s="17" t="inlineStr">
        <is>
          <t>This workbook is the single source of truth for the metrics it contains</t>
        </is>
      </c>
    </row>
    <row r="15" ht="20" customHeight="1">
      <c r="B15" s="19" t="inlineStr">
        <is>
          <t>Distribution</t>
        </is>
      </c>
      <c r="C15" s="17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2" t="inlineStr">
        <is>
          <t>Role</t>
        </is>
      </c>
      <c r="C18" s="12" t="inlineStr">
        <is>
          <t>Name</t>
        </is>
      </c>
      <c r="D18" s="12" t="inlineStr">
        <is>
          <t>Approval status</t>
        </is>
      </c>
      <c r="E18" s="12" t="inlineStr">
        <is>
          <t>Comments</t>
        </is>
      </c>
    </row>
    <row r="19">
      <c r="B19" s="19" t="inlineStr">
        <is>
          <t>Founder / CEO</t>
        </is>
      </c>
      <c r="C19" s="15" t="inlineStr"/>
      <c r="D19" s="15" t="inlineStr">
        <is>
          <t>Pending</t>
        </is>
      </c>
      <c r="E19" s="15" t="inlineStr"/>
    </row>
    <row r="20">
      <c r="B20" s="19" t="inlineStr">
        <is>
          <t>Operations Lead</t>
        </is>
      </c>
      <c r="C20" s="15" t="inlineStr"/>
      <c r="D20" s="15" t="inlineStr">
        <is>
          <t>Pending</t>
        </is>
      </c>
      <c r="E20" s="15" t="inlineStr"/>
    </row>
    <row r="21">
      <c r="B21" s="19" t="inlineStr">
        <is>
          <t>Finance Lead</t>
        </is>
      </c>
      <c r="C21" s="15" t="inlineStr"/>
      <c r="D21" s="15" t="inlineStr">
        <is>
          <t>Pending</t>
        </is>
      </c>
      <c r="E21" s="15" t="inlineStr"/>
    </row>
    <row r="22">
      <c r="B22" s="19" t="inlineStr">
        <is>
          <t>Brand / Marketing Lead</t>
        </is>
      </c>
      <c r="C22" s="15" t="inlineStr"/>
      <c r="D22" s="15" t="inlineStr">
        <is>
          <t>Pending</t>
        </is>
      </c>
      <c r="E22" s="15" t="inlineStr"/>
    </row>
    <row r="24" ht="22" customHeight="1">
      <c r="A24" s="4" t="inlineStr">
        <is>
          <t>CHANGE LOG</t>
        </is>
      </c>
    </row>
    <row r="25" ht="22" customHeight="1">
      <c r="B25" s="12" t="inlineStr">
        <is>
          <t>Date</t>
        </is>
      </c>
      <c r="C25" s="12" t="inlineStr">
        <is>
          <t>Author</t>
        </is>
      </c>
      <c r="D25" s="12" t="inlineStr">
        <is>
          <t>Version</t>
        </is>
      </c>
      <c r="E25" s="12" t="inlineStr">
        <is>
          <t>Change summary</t>
        </is>
      </c>
    </row>
    <row r="26" ht="28" customHeight="1">
      <c r="B26" s="37" t="inlineStr">
        <is>
          <t>2026-05-14</t>
        </is>
      </c>
      <c r="C26" s="37" t="inlineStr">
        <is>
          <t>Ashmo Toolkit</t>
        </is>
      </c>
      <c r="D26" s="37" t="inlineStr">
        <is>
          <t>3.0</t>
        </is>
      </c>
      <c r="E26" s="37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1" t="inlineStr"/>
      <c r="C27" s="41" t="inlineStr"/>
      <c r="D27" s="41" t="inlineStr"/>
      <c r="E27" s="41" t="inlineStr"/>
    </row>
    <row r="28" ht="28" customHeight="1">
      <c r="B28" s="41" t="inlineStr"/>
      <c r="C28" s="41" t="inlineStr"/>
      <c r="D28" s="41" t="inlineStr"/>
      <c r="E28" s="41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2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24" customWidth="1" min="3" max="3"/>
    <col width="16" customWidth="1" min="4" max="4"/>
    <col width="22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24" customWidth="1" min="15" max="15"/>
  </cols>
  <sheetData>
    <row r="1" ht="30" customHeight="1">
      <c r="A1" s="1" t="inlineStr">
        <is>
          <t>Franchise Rollout · Inputs</t>
        </is>
      </c>
    </row>
    <row r="2" ht="18" customHeight="1">
      <c r="A2" s="2" t="inlineStr">
        <is>
          <t>One row per store · campaign deployment audit · 8 compliance checkpoints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STORES IN SCOPE</t>
        </is>
      </c>
    </row>
    <row r="5" ht="22" customHeight="1">
      <c r="B5" s="12" t="inlineStr">
        <is>
          <t>ID</t>
        </is>
      </c>
      <c r="C5" s="12" t="inlineStr">
        <is>
          <t>Store</t>
        </is>
      </c>
      <c r="D5" s="12" t="inlineStr">
        <is>
          <t>Country / region</t>
        </is>
      </c>
      <c r="E5" s="12" t="inlineStr">
        <is>
          <t>Franchisee</t>
        </is>
      </c>
      <c r="F5" s="12" t="inlineStr">
        <is>
          <t>Assets received</t>
        </is>
      </c>
      <c r="G5" s="12" t="inlineStr">
        <is>
          <t>Brief signed</t>
        </is>
      </c>
      <c r="H5" s="12" t="inlineStr">
        <is>
          <t>Launch date set</t>
        </is>
      </c>
      <c r="I5" s="12" t="inlineStr">
        <is>
          <t>Signage installed</t>
        </is>
      </c>
      <c r="J5" s="12" t="inlineStr">
        <is>
          <t>Local PR briefed</t>
        </is>
      </c>
      <c r="K5" s="12" t="inlineStr">
        <is>
          <t>Aggregator updated</t>
        </is>
      </c>
      <c r="L5" s="12" t="inlineStr">
        <is>
          <t>CRM push live</t>
        </is>
      </c>
      <c r="M5" s="12" t="inlineStr">
        <is>
          <t>Local promo activated</t>
        </is>
      </c>
      <c r="N5" s="12" t="inlineStr">
        <is>
          <t>Open issue count</t>
        </is>
      </c>
      <c r="O5" s="12" t="inlineStr">
        <is>
          <t>Status</t>
        </is>
      </c>
      <c r="P5" t="inlineStr">
        <is>
          <t>Notes</t>
        </is>
      </c>
    </row>
    <row r="6" ht="26" customHeight="1">
      <c r="B6" s="13" t="inlineStr">
        <is>
          <t>STR-001</t>
        </is>
      </c>
      <c r="C6" s="13" t="inlineStr">
        <is>
          <t>Sample Store 01</t>
        </is>
      </c>
      <c r="D6" s="13" t="inlineStr">
        <is>
          <t>Region A</t>
        </is>
      </c>
      <c r="E6" s="13" t="inlineStr">
        <is>
          <t>Corporate</t>
        </is>
      </c>
      <c r="F6" s="13" t="inlineStr">
        <is>
          <t>Yes</t>
        </is>
      </c>
      <c r="G6" s="13" t="inlineStr">
        <is>
          <t>Yes</t>
        </is>
      </c>
      <c r="H6" s="13" t="inlineStr">
        <is>
          <t>Yes</t>
        </is>
      </c>
      <c r="I6" s="13" t="inlineStr">
        <is>
          <t>Yes</t>
        </is>
      </c>
      <c r="J6" s="13" t="inlineStr">
        <is>
          <t>Yes</t>
        </is>
      </c>
      <c r="K6" s="13" t="inlineStr">
        <is>
          <t>Yes</t>
        </is>
      </c>
      <c r="L6" s="13" t="inlineStr">
        <is>
          <t>Yes</t>
        </is>
      </c>
      <c r="M6" s="13" t="inlineStr">
        <is>
          <t>Yes</t>
        </is>
      </c>
      <c r="N6" s="14" t="n">
        <v>0</v>
      </c>
      <c r="O6" s="13" t="inlineStr">
        <is>
          <t>On track</t>
        </is>
      </c>
      <c r="P6" s="13" t="inlineStr"/>
    </row>
    <row r="7" ht="26" customHeight="1">
      <c r="B7" s="13" t="inlineStr">
        <is>
          <t>STR-002</t>
        </is>
      </c>
      <c r="C7" s="13" t="inlineStr">
        <is>
          <t>Sample Store 02</t>
        </is>
      </c>
      <c r="D7" s="13" t="inlineStr">
        <is>
          <t>Region A</t>
        </is>
      </c>
      <c r="E7" s="13" t="inlineStr">
        <is>
          <t>Corporate</t>
        </is>
      </c>
      <c r="F7" s="13" t="inlineStr">
        <is>
          <t>Yes</t>
        </is>
      </c>
      <c r="G7" s="13" t="inlineStr">
        <is>
          <t>Yes</t>
        </is>
      </c>
      <c r="H7" s="13" t="inlineStr">
        <is>
          <t>Yes</t>
        </is>
      </c>
      <c r="I7" s="13" t="inlineStr">
        <is>
          <t>Yes</t>
        </is>
      </c>
      <c r="J7" s="13" t="inlineStr">
        <is>
          <t>Yes</t>
        </is>
      </c>
      <c r="K7" s="13" t="inlineStr">
        <is>
          <t>Yes</t>
        </is>
      </c>
      <c r="L7" s="13" t="inlineStr">
        <is>
          <t>Yes</t>
        </is>
      </c>
      <c r="M7" s="13" t="inlineStr">
        <is>
          <t>Partial</t>
        </is>
      </c>
      <c r="N7" s="14" t="n">
        <v>1</v>
      </c>
      <c r="O7" s="13" t="inlineStr">
        <is>
          <t>On track</t>
        </is>
      </c>
      <c r="P7" s="13" t="inlineStr"/>
    </row>
    <row r="8" ht="26" customHeight="1">
      <c r="B8" s="13" t="inlineStr">
        <is>
          <t>STR-003</t>
        </is>
      </c>
      <c r="C8" s="13" t="inlineStr">
        <is>
          <t>Sample Store 03</t>
        </is>
      </c>
      <c r="D8" s="13" t="inlineStr">
        <is>
          <t>Region A</t>
        </is>
      </c>
      <c r="E8" s="13" t="inlineStr">
        <is>
          <t>Franchisee A</t>
        </is>
      </c>
      <c r="F8" s="13" t="inlineStr">
        <is>
          <t>Yes</t>
        </is>
      </c>
      <c r="G8" s="13" t="inlineStr">
        <is>
          <t>Yes</t>
        </is>
      </c>
      <c r="H8" s="13" t="inlineStr">
        <is>
          <t>Yes</t>
        </is>
      </c>
      <c r="I8" s="13" t="inlineStr">
        <is>
          <t>Yes</t>
        </is>
      </c>
      <c r="J8" s="13" t="inlineStr">
        <is>
          <t>Yes</t>
        </is>
      </c>
      <c r="K8" s="13" t="inlineStr">
        <is>
          <t>Partial</t>
        </is>
      </c>
      <c r="L8" s="13" t="inlineStr">
        <is>
          <t>No</t>
        </is>
      </c>
      <c r="M8" s="13" t="inlineStr">
        <is>
          <t>No</t>
        </is>
      </c>
      <c r="N8" s="14" t="n">
        <v>2</v>
      </c>
      <c r="O8" s="13" t="inlineStr">
        <is>
          <t>At risk</t>
        </is>
      </c>
      <c r="P8" s="13" t="inlineStr">
        <is>
          <t>CRM + promo not live</t>
        </is>
      </c>
    </row>
    <row r="9" ht="26" customHeight="1">
      <c r="B9" s="13" t="inlineStr">
        <is>
          <t>STR-004</t>
        </is>
      </c>
      <c r="C9" s="13" t="inlineStr">
        <is>
          <t>Sample Store 04</t>
        </is>
      </c>
      <c r="D9" s="13" t="inlineStr">
        <is>
          <t>Region B</t>
        </is>
      </c>
      <c r="E9" s="13" t="inlineStr">
        <is>
          <t>Franchisee B</t>
        </is>
      </c>
      <c r="F9" s="13" t="inlineStr">
        <is>
          <t>Yes</t>
        </is>
      </c>
      <c r="G9" s="13" t="inlineStr">
        <is>
          <t>Yes</t>
        </is>
      </c>
      <c r="H9" s="13" t="inlineStr">
        <is>
          <t>Yes</t>
        </is>
      </c>
      <c r="I9" s="13" t="inlineStr">
        <is>
          <t>Yes</t>
        </is>
      </c>
      <c r="J9" s="13" t="inlineStr">
        <is>
          <t>Partial</t>
        </is>
      </c>
      <c r="K9" s="13" t="inlineStr">
        <is>
          <t>Yes</t>
        </is>
      </c>
      <c r="L9" s="13" t="inlineStr">
        <is>
          <t>Yes</t>
        </is>
      </c>
      <c r="M9" s="13" t="inlineStr">
        <is>
          <t>Yes</t>
        </is>
      </c>
      <c r="N9" s="14" t="n">
        <v>1</v>
      </c>
      <c r="O9" s="13" t="inlineStr">
        <is>
          <t>On track</t>
        </is>
      </c>
      <c r="P9" s="13" t="inlineStr"/>
    </row>
    <row r="10" ht="26" customHeight="1">
      <c r="B10" s="13" t="inlineStr">
        <is>
          <t>STR-005</t>
        </is>
      </c>
      <c r="C10" s="13" t="inlineStr">
        <is>
          <t>Sample Store 05</t>
        </is>
      </c>
      <c r="D10" s="13" t="inlineStr">
        <is>
          <t>Region B</t>
        </is>
      </c>
      <c r="E10" s="13" t="inlineStr">
        <is>
          <t>Franchisee B</t>
        </is>
      </c>
      <c r="F10" s="13" t="inlineStr">
        <is>
          <t>Yes</t>
        </is>
      </c>
      <c r="G10" s="13" t="inlineStr">
        <is>
          <t>Yes</t>
        </is>
      </c>
      <c r="H10" s="13" t="inlineStr">
        <is>
          <t>Yes</t>
        </is>
      </c>
      <c r="I10" s="13" t="inlineStr">
        <is>
          <t>Partial</t>
        </is>
      </c>
      <c r="J10" s="13" t="inlineStr">
        <is>
          <t>No</t>
        </is>
      </c>
      <c r="K10" s="13" t="inlineStr">
        <is>
          <t>Yes</t>
        </is>
      </c>
      <c r="L10" s="13" t="inlineStr">
        <is>
          <t>Yes</t>
        </is>
      </c>
      <c r="M10" s="13" t="inlineStr">
        <is>
          <t>Yes</t>
        </is>
      </c>
      <c r="N10" s="14" t="n">
        <v>2</v>
      </c>
      <c r="O10" s="13" t="inlineStr">
        <is>
          <t>At risk</t>
        </is>
      </c>
      <c r="P10" s="13" t="inlineStr"/>
    </row>
    <row r="11" ht="26" customHeight="1">
      <c r="B11" s="13" t="inlineStr">
        <is>
          <t>STR-006</t>
        </is>
      </c>
      <c r="C11" s="13" t="inlineStr">
        <is>
          <t>Sample Store 06</t>
        </is>
      </c>
      <c r="D11" s="13" t="inlineStr">
        <is>
          <t>Region B</t>
        </is>
      </c>
      <c r="E11" s="13" t="inlineStr">
        <is>
          <t>Franchisee C</t>
        </is>
      </c>
      <c r="F11" s="13" t="inlineStr">
        <is>
          <t>Yes</t>
        </is>
      </c>
      <c r="G11" s="13" t="inlineStr">
        <is>
          <t>Yes</t>
        </is>
      </c>
      <c r="H11" s="13" t="inlineStr">
        <is>
          <t>Yes</t>
        </is>
      </c>
      <c r="I11" s="13" t="inlineStr">
        <is>
          <t>Yes</t>
        </is>
      </c>
      <c r="J11" s="13" t="inlineStr">
        <is>
          <t>Yes</t>
        </is>
      </c>
      <c r="K11" s="13" t="inlineStr">
        <is>
          <t>Yes</t>
        </is>
      </c>
      <c r="L11" s="13" t="inlineStr">
        <is>
          <t>Yes</t>
        </is>
      </c>
      <c r="M11" s="13" t="inlineStr">
        <is>
          <t>Yes</t>
        </is>
      </c>
      <c r="N11" s="14" t="n">
        <v>0</v>
      </c>
      <c r="O11" s="13" t="inlineStr">
        <is>
          <t>On track</t>
        </is>
      </c>
      <c r="P11" s="13" t="inlineStr"/>
    </row>
    <row r="12" ht="26" customHeight="1">
      <c r="B12" s="13" t="inlineStr">
        <is>
          <t>STR-007</t>
        </is>
      </c>
      <c r="C12" s="13" t="inlineStr">
        <is>
          <t>Sample Store 07</t>
        </is>
      </c>
      <c r="D12" s="13" t="inlineStr">
        <is>
          <t>Region C</t>
        </is>
      </c>
      <c r="E12" s="13" t="inlineStr">
        <is>
          <t>Franchisee D</t>
        </is>
      </c>
      <c r="F12" s="13" t="inlineStr">
        <is>
          <t>Yes</t>
        </is>
      </c>
      <c r="G12" s="13" t="inlineStr">
        <is>
          <t>Yes</t>
        </is>
      </c>
      <c r="H12" s="13" t="inlineStr">
        <is>
          <t>Partial</t>
        </is>
      </c>
      <c r="I12" s="13" t="inlineStr">
        <is>
          <t>No</t>
        </is>
      </c>
      <c r="J12" s="13" t="inlineStr">
        <is>
          <t>No</t>
        </is>
      </c>
      <c r="K12" s="13" t="inlineStr">
        <is>
          <t>No</t>
        </is>
      </c>
      <c r="L12" s="13" t="inlineStr">
        <is>
          <t>No</t>
        </is>
      </c>
      <c r="M12" s="13" t="inlineStr">
        <is>
          <t>No</t>
        </is>
      </c>
      <c r="N12" s="14" t="n">
        <v>4</v>
      </c>
      <c r="O12" s="13" t="inlineStr">
        <is>
          <t>Blocked</t>
        </is>
      </c>
      <c r="P12" s="13" t="inlineStr">
        <is>
          <t>Awaiting franchisee approval</t>
        </is>
      </c>
    </row>
    <row r="13" ht="26" customHeight="1">
      <c r="B13" s="13" t="inlineStr">
        <is>
          <t>STR-008</t>
        </is>
      </c>
      <c r="C13" s="13" t="inlineStr">
        <is>
          <t>Sample Store 08</t>
        </is>
      </c>
      <c r="D13" s="13" t="inlineStr">
        <is>
          <t>Region C</t>
        </is>
      </c>
      <c r="E13" s="13" t="inlineStr">
        <is>
          <t>Franchisee D</t>
        </is>
      </c>
      <c r="F13" s="13" t="inlineStr">
        <is>
          <t>Yes</t>
        </is>
      </c>
      <c r="G13" s="13" t="inlineStr">
        <is>
          <t>Yes</t>
        </is>
      </c>
      <c r="H13" s="13" t="inlineStr">
        <is>
          <t>Yes</t>
        </is>
      </c>
      <c r="I13" s="13" t="inlineStr">
        <is>
          <t>Yes</t>
        </is>
      </c>
      <c r="J13" s="13" t="inlineStr">
        <is>
          <t>Yes</t>
        </is>
      </c>
      <c r="K13" s="13" t="inlineStr">
        <is>
          <t>Yes</t>
        </is>
      </c>
      <c r="L13" s="13" t="inlineStr">
        <is>
          <t>Partial</t>
        </is>
      </c>
      <c r="M13" s="13" t="inlineStr">
        <is>
          <t>No</t>
        </is>
      </c>
      <c r="N13" s="14" t="n">
        <v>1</v>
      </c>
      <c r="O13" s="13" t="inlineStr">
        <is>
          <t>At risk</t>
        </is>
      </c>
      <c r="P13" s="13" t="inlineStr"/>
    </row>
    <row r="14" ht="26" customHeight="1">
      <c r="B14" s="13" t="inlineStr">
        <is>
          <t>STR-009</t>
        </is>
      </c>
      <c r="C14" s="13" t="inlineStr">
        <is>
          <t>Sample Store 09</t>
        </is>
      </c>
      <c r="D14" s="13" t="inlineStr">
        <is>
          <t>Region D</t>
        </is>
      </c>
      <c r="E14" s="13" t="inlineStr">
        <is>
          <t>Franchisee E</t>
        </is>
      </c>
      <c r="F14" s="13" t="inlineStr">
        <is>
          <t>Yes</t>
        </is>
      </c>
      <c r="G14" s="13" t="inlineStr">
        <is>
          <t>Yes</t>
        </is>
      </c>
      <c r="H14" s="13" t="inlineStr">
        <is>
          <t>Yes</t>
        </is>
      </c>
      <c r="I14" s="13" t="inlineStr">
        <is>
          <t>Yes</t>
        </is>
      </c>
      <c r="J14" s="13" t="inlineStr">
        <is>
          <t>Yes</t>
        </is>
      </c>
      <c r="K14" s="13" t="inlineStr">
        <is>
          <t>Yes</t>
        </is>
      </c>
      <c r="L14" s="13" t="inlineStr">
        <is>
          <t>Yes</t>
        </is>
      </c>
      <c r="M14" s="13" t="inlineStr">
        <is>
          <t>Yes</t>
        </is>
      </c>
      <c r="N14" s="14" t="n">
        <v>0</v>
      </c>
      <c r="O14" s="13" t="inlineStr">
        <is>
          <t>On track</t>
        </is>
      </c>
      <c r="P14" s="13" t="inlineStr"/>
    </row>
    <row r="15" ht="26" customHeight="1">
      <c r="B15" s="13" t="inlineStr">
        <is>
          <t>STR-010</t>
        </is>
      </c>
      <c r="C15" s="13" t="inlineStr">
        <is>
          <t>Sample Store 10</t>
        </is>
      </c>
      <c r="D15" s="13" t="inlineStr">
        <is>
          <t>Region D</t>
        </is>
      </c>
      <c r="E15" s="13" t="inlineStr">
        <is>
          <t>Franchisee F</t>
        </is>
      </c>
      <c r="F15" s="13" t="inlineStr">
        <is>
          <t>Yes</t>
        </is>
      </c>
      <c r="G15" s="13" t="inlineStr">
        <is>
          <t>Yes</t>
        </is>
      </c>
      <c r="H15" s="13" t="inlineStr">
        <is>
          <t>Yes</t>
        </is>
      </c>
      <c r="I15" s="13" t="inlineStr">
        <is>
          <t>Yes</t>
        </is>
      </c>
      <c r="J15" s="13" t="inlineStr">
        <is>
          <t>Yes</t>
        </is>
      </c>
      <c r="K15" s="13" t="inlineStr">
        <is>
          <t>Partial</t>
        </is>
      </c>
      <c r="L15" s="13" t="inlineStr">
        <is>
          <t>Yes</t>
        </is>
      </c>
      <c r="M15" s="13" t="inlineStr">
        <is>
          <t>Yes</t>
        </is>
      </c>
      <c r="N15" s="14" t="n">
        <v>1</v>
      </c>
      <c r="O15" s="13" t="inlineStr">
        <is>
          <t>On track</t>
        </is>
      </c>
      <c r="P15" s="13" t="inlineStr"/>
    </row>
    <row r="16" ht="26" customHeight="1">
      <c r="B16" s="13" t="inlineStr">
        <is>
          <t>STR-011</t>
        </is>
      </c>
      <c r="C16" s="13" t="inlineStr">
        <is>
          <t>Sample Store 11</t>
        </is>
      </c>
      <c r="D16" s="13" t="inlineStr">
        <is>
          <t>Region E</t>
        </is>
      </c>
      <c r="E16" s="13" t="inlineStr">
        <is>
          <t>Franchisee G</t>
        </is>
      </c>
      <c r="F16" s="13" t="inlineStr">
        <is>
          <t>Yes</t>
        </is>
      </c>
      <c r="G16" s="13" t="inlineStr">
        <is>
          <t>Partial</t>
        </is>
      </c>
      <c r="H16" s="13" t="inlineStr">
        <is>
          <t>Yes</t>
        </is>
      </c>
      <c r="I16" s="13" t="inlineStr">
        <is>
          <t>No</t>
        </is>
      </c>
      <c r="J16" s="13" t="inlineStr">
        <is>
          <t>No</t>
        </is>
      </c>
      <c r="K16" s="13" t="inlineStr">
        <is>
          <t>No</t>
        </is>
      </c>
      <c r="L16" s="13" t="inlineStr">
        <is>
          <t>No</t>
        </is>
      </c>
      <c r="M16" s="13" t="inlineStr">
        <is>
          <t>No</t>
        </is>
      </c>
      <c r="N16" s="14" t="n">
        <v>5</v>
      </c>
      <c r="O16" s="13" t="inlineStr">
        <is>
          <t>Blocked</t>
        </is>
      </c>
      <c r="P16" s="13" t="inlineStr">
        <is>
          <t>Brief not signed</t>
        </is>
      </c>
    </row>
    <row r="17" ht="26" customHeight="1">
      <c r="B17" s="13" t="inlineStr">
        <is>
          <t>STR-012</t>
        </is>
      </c>
      <c r="C17" s="13" t="inlineStr">
        <is>
          <t>Sample Store 12</t>
        </is>
      </c>
      <c r="D17" s="13" t="inlineStr">
        <is>
          <t>Region E</t>
        </is>
      </c>
      <c r="E17" s="13" t="inlineStr">
        <is>
          <t>Franchisee G</t>
        </is>
      </c>
      <c r="F17" s="13" t="inlineStr">
        <is>
          <t>No</t>
        </is>
      </c>
      <c r="G17" s="13" t="inlineStr">
        <is>
          <t>No</t>
        </is>
      </c>
      <c r="H17" s="13" t="inlineStr">
        <is>
          <t>No</t>
        </is>
      </c>
      <c r="I17" s="13" t="inlineStr">
        <is>
          <t>No</t>
        </is>
      </c>
      <c r="J17" s="13" t="inlineStr">
        <is>
          <t>No</t>
        </is>
      </c>
      <c r="K17" s="13" t="inlineStr">
        <is>
          <t>No</t>
        </is>
      </c>
      <c r="L17" s="13" t="inlineStr">
        <is>
          <t>No</t>
        </is>
      </c>
      <c r="M17" s="13" t="inlineStr">
        <is>
          <t>No</t>
        </is>
      </c>
      <c r="N17" s="14" t="n">
        <v>6</v>
      </c>
      <c r="O17" s="13" t="inlineStr">
        <is>
          <t>Blocked</t>
        </is>
      </c>
      <c r="P17" s="13" t="inlineStr">
        <is>
          <t>Not started</t>
        </is>
      </c>
    </row>
    <row r="18">
      <c r="B18" s="15" t="n"/>
      <c r="C18" s="15" t="n"/>
      <c r="D18" s="15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5" t="n"/>
      <c r="N18" s="16" t="n"/>
      <c r="O18" s="15" t="n"/>
    </row>
    <row r="19"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6" t="n"/>
      <c r="O19" s="15" t="n"/>
    </row>
    <row r="20">
      <c r="B20" s="15" t="n"/>
      <c r="C20" s="15" t="n"/>
      <c r="D20" s="15" t="n"/>
      <c r="E20" s="15" t="n"/>
      <c r="F20" s="15" t="n"/>
      <c r="G20" s="15" t="n"/>
      <c r="H20" s="15" t="n"/>
      <c r="I20" s="15" t="n"/>
      <c r="J20" s="15" t="n"/>
      <c r="K20" s="15" t="n"/>
      <c r="L20" s="15" t="n"/>
      <c r="M20" s="15" t="n"/>
      <c r="N20" s="16" t="n"/>
      <c r="O20" s="15" t="n"/>
    </row>
    <row r="21">
      <c r="B21" s="15" t="n"/>
      <c r="C21" s="15" t="n"/>
      <c r="D21" s="15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5" t="n"/>
      <c r="N21" s="16" t="n"/>
      <c r="O21" s="15" t="n"/>
    </row>
    <row r="22"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5" t="n"/>
      <c r="N22" s="16" t="n"/>
      <c r="O22" s="15" t="n"/>
    </row>
    <row r="23">
      <c r="B23" s="15" t="n"/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6" t="n"/>
      <c r="O23" s="15" t="n"/>
    </row>
    <row r="24">
      <c r="B24" s="15" t="n"/>
      <c r="C24" s="15" t="n"/>
      <c r="D24" s="15" t="n"/>
      <c r="E24" s="15" t="n"/>
      <c r="F24" s="15" t="n"/>
      <c r="G24" s="15" t="n"/>
      <c r="H24" s="15" t="n"/>
      <c r="I24" s="15" t="n"/>
      <c r="J24" s="15" t="n"/>
      <c r="K24" s="15" t="n"/>
      <c r="L24" s="15" t="n"/>
      <c r="M24" s="15" t="n"/>
      <c r="N24" s="16" t="n"/>
      <c r="O24" s="15" t="n"/>
    </row>
    <row r="25">
      <c r="B25" s="15" t="n"/>
      <c r="C25" s="15" t="n"/>
      <c r="D25" s="15" t="n"/>
      <c r="E25" s="15" t="n"/>
      <c r="F25" s="15" t="n"/>
      <c r="G25" s="15" t="n"/>
      <c r="H25" s="15" t="n"/>
      <c r="I25" s="15" t="n"/>
      <c r="J25" s="15" t="n"/>
      <c r="K25" s="15" t="n"/>
      <c r="L25" s="15" t="n"/>
      <c r="M25" s="15" t="n"/>
      <c r="N25" s="16" t="n"/>
      <c r="O25" s="15" t="n"/>
    </row>
    <row r="26">
      <c r="B26" s="15" t="n"/>
      <c r="C26" s="15" t="n"/>
      <c r="D26" s="15" t="n"/>
      <c r="E26" s="15" t="n"/>
      <c r="F26" s="15" t="n"/>
      <c r="G26" s="15" t="n"/>
      <c r="H26" s="15" t="n"/>
      <c r="I26" s="15" t="n"/>
      <c r="J26" s="15" t="n"/>
      <c r="K26" s="15" t="n"/>
      <c r="L26" s="15" t="n"/>
      <c r="M26" s="15" t="n"/>
      <c r="N26" s="16" t="n"/>
      <c r="O26" s="15" t="n"/>
    </row>
    <row r="27">
      <c r="B27" s="15" t="n"/>
      <c r="C27" s="15" t="n"/>
      <c r="D27" s="15" t="n"/>
      <c r="E27" s="15" t="n"/>
      <c r="F27" s="15" t="n"/>
      <c r="G27" s="15" t="n"/>
      <c r="H27" s="15" t="n"/>
      <c r="I27" s="15" t="n"/>
      <c r="J27" s="15" t="n"/>
      <c r="K27" s="15" t="n"/>
      <c r="L27" s="15" t="n"/>
      <c r="M27" s="15" t="n"/>
      <c r="N27" s="16" t="n"/>
      <c r="O27" s="15" t="n"/>
    </row>
    <row r="28">
      <c r="B28" s="15" t="n"/>
      <c r="C28" s="15" t="n"/>
      <c r="D28" s="15" t="n"/>
      <c r="E28" s="15" t="n"/>
      <c r="F28" s="15" t="n"/>
      <c r="G28" s="15" t="n"/>
      <c r="H28" s="15" t="n"/>
      <c r="I28" s="15" t="n"/>
      <c r="J28" s="15" t="n"/>
      <c r="K28" s="15" t="n"/>
      <c r="L28" s="15" t="n"/>
      <c r="M28" s="15" t="n"/>
      <c r="N28" s="16" t="n"/>
      <c r="O28" s="15" t="n"/>
    </row>
    <row r="29"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  <c r="K29" s="15" t="n"/>
      <c r="L29" s="15" t="n"/>
      <c r="M29" s="15" t="n"/>
      <c r="N29" s="16" t="n"/>
      <c r="O29" s="15" t="n"/>
    </row>
    <row r="30">
      <c r="B30" s="15" t="n"/>
      <c r="C30" s="15" t="n"/>
      <c r="D30" s="15" t="n"/>
      <c r="E30" s="15" t="n"/>
      <c r="F30" s="15" t="n"/>
      <c r="G30" s="15" t="n"/>
      <c r="H30" s="15" t="n"/>
      <c r="I30" s="15" t="n"/>
      <c r="J30" s="15" t="n"/>
      <c r="K30" s="15" t="n"/>
      <c r="L30" s="15" t="n"/>
      <c r="M30" s="15" t="n"/>
      <c r="N30" s="16" t="n"/>
      <c r="O30" s="15" t="n"/>
    </row>
    <row r="31">
      <c r="B31" s="15" t="n"/>
      <c r="C31" s="15" t="n"/>
      <c r="D31" s="15" t="n"/>
      <c r="E31" s="15" t="n"/>
      <c r="F31" s="15" t="n"/>
      <c r="G31" s="15" t="n"/>
      <c r="H31" s="15" t="n"/>
      <c r="I31" s="15" t="n"/>
      <c r="J31" s="15" t="n"/>
      <c r="K31" s="15" t="n"/>
      <c r="L31" s="15" t="n"/>
      <c r="M31" s="15" t="n"/>
      <c r="N31" s="16" t="n"/>
      <c r="O31" s="15" t="n"/>
    </row>
    <row r="32">
      <c r="B32" s="15" t="n"/>
      <c r="C32" s="15" t="n"/>
      <c r="D32" s="15" t="n"/>
      <c r="E32" s="15" t="n"/>
      <c r="F32" s="15" t="n"/>
      <c r="G32" s="15" t="n"/>
      <c r="H32" s="15" t="n"/>
      <c r="I32" s="15" t="n"/>
      <c r="J32" s="15" t="n"/>
      <c r="K32" s="15" t="n"/>
      <c r="L32" s="15" t="n"/>
      <c r="M32" s="15" t="n"/>
      <c r="N32" s="16" t="n"/>
      <c r="O32" s="15" t="n"/>
    </row>
  </sheetData>
  <autoFilter ref="B5:O32"/>
  <mergeCells count="3">
    <mergeCell ref="A4:N4"/>
    <mergeCell ref="A2:N2"/>
    <mergeCell ref="A1:N1"/>
  </mergeCells>
  <conditionalFormatting sqref="F6:F32">
    <cfRule type="cellIs" priority="1" operator="equal" dxfId="0" stopIfTrue="0">
      <formula>"Yes"</formula>
    </cfRule>
    <cfRule type="cellIs" priority="2" operator="equal" dxfId="1" stopIfTrue="0">
      <formula>"Partial"</formula>
    </cfRule>
    <cfRule type="cellIs" priority="3" operator="equal" dxfId="2" stopIfTrue="0">
      <formula>"No"</formula>
    </cfRule>
  </conditionalFormatting>
  <conditionalFormatting sqref="G6:G32">
    <cfRule type="cellIs" priority="4" operator="equal" dxfId="0" stopIfTrue="0">
      <formula>"Yes"</formula>
    </cfRule>
    <cfRule type="cellIs" priority="5" operator="equal" dxfId="1" stopIfTrue="0">
      <formula>"Partial"</formula>
    </cfRule>
    <cfRule type="cellIs" priority="6" operator="equal" dxfId="2" stopIfTrue="0">
      <formula>"No"</formula>
    </cfRule>
  </conditionalFormatting>
  <conditionalFormatting sqref="H6:H32">
    <cfRule type="cellIs" priority="7" operator="equal" dxfId="0" stopIfTrue="0">
      <formula>"Yes"</formula>
    </cfRule>
    <cfRule type="cellIs" priority="8" operator="equal" dxfId="1" stopIfTrue="0">
      <formula>"Partial"</formula>
    </cfRule>
    <cfRule type="cellIs" priority="9" operator="equal" dxfId="2" stopIfTrue="0">
      <formula>"No"</formula>
    </cfRule>
  </conditionalFormatting>
  <conditionalFormatting sqref="I6:I32">
    <cfRule type="cellIs" priority="10" operator="equal" dxfId="0" stopIfTrue="0">
      <formula>"Yes"</formula>
    </cfRule>
    <cfRule type="cellIs" priority="11" operator="equal" dxfId="1" stopIfTrue="0">
      <formula>"Partial"</formula>
    </cfRule>
    <cfRule type="cellIs" priority="12" operator="equal" dxfId="2" stopIfTrue="0">
      <formula>"No"</formula>
    </cfRule>
  </conditionalFormatting>
  <conditionalFormatting sqref="J6:J32">
    <cfRule type="cellIs" priority="13" operator="equal" dxfId="0" stopIfTrue="0">
      <formula>"Yes"</formula>
    </cfRule>
    <cfRule type="cellIs" priority="14" operator="equal" dxfId="1" stopIfTrue="0">
      <formula>"Partial"</formula>
    </cfRule>
    <cfRule type="cellIs" priority="15" operator="equal" dxfId="2" stopIfTrue="0">
      <formula>"No"</formula>
    </cfRule>
  </conditionalFormatting>
  <conditionalFormatting sqref="K6:K32">
    <cfRule type="cellIs" priority="16" operator="equal" dxfId="0" stopIfTrue="0">
      <formula>"Yes"</formula>
    </cfRule>
    <cfRule type="cellIs" priority="17" operator="equal" dxfId="1" stopIfTrue="0">
      <formula>"Partial"</formula>
    </cfRule>
    <cfRule type="cellIs" priority="18" operator="equal" dxfId="2" stopIfTrue="0">
      <formula>"No"</formula>
    </cfRule>
  </conditionalFormatting>
  <conditionalFormatting sqref="L6:L32">
    <cfRule type="cellIs" priority="19" operator="equal" dxfId="0" stopIfTrue="0">
      <formula>"Yes"</formula>
    </cfRule>
    <cfRule type="cellIs" priority="20" operator="equal" dxfId="1" stopIfTrue="0">
      <formula>"Partial"</formula>
    </cfRule>
    <cfRule type="cellIs" priority="21" operator="equal" dxfId="2" stopIfTrue="0">
      <formula>"No"</formula>
    </cfRule>
  </conditionalFormatting>
  <conditionalFormatting sqref="M6:M32">
    <cfRule type="cellIs" priority="22" operator="equal" dxfId="0" stopIfTrue="0">
      <formula>"Yes"</formula>
    </cfRule>
    <cfRule type="cellIs" priority="23" operator="equal" dxfId="1" stopIfTrue="0">
      <formula>"Partial"</formula>
    </cfRule>
    <cfRule type="cellIs" priority="24" operator="equal" dxfId="2" stopIfTrue="0">
      <formula>"No"</formula>
    </cfRule>
  </conditionalFormatting>
  <conditionalFormatting sqref="O6:O32">
    <cfRule type="cellIs" priority="25" operator="equal" dxfId="0" stopIfTrue="0">
      <formula>"On track"</formula>
    </cfRule>
    <cfRule type="cellIs" priority="26" operator="equal" dxfId="0" stopIfTrue="0">
      <formula>"Complete"</formula>
    </cfRule>
    <cfRule type="cellIs" priority="27" operator="equal" dxfId="1" stopIfTrue="0">
      <formula>"At risk"</formula>
    </cfRule>
    <cfRule type="cellIs" priority="28" operator="equal" dxfId="2" stopIfTrue="0">
      <formula>"Blocked"</formula>
    </cfRule>
  </conditionalFormatting>
  <dataValidations count="9">
    <dataValidation sqref="F6:F32" showDropDown="0" showInputMessage="0" showErrorMessage="0" allowBlank="1" errorTitle="Invalid choice" error="Choose from the dropdown list." type="list">
      <formula1>"Yes,Partial,No"</formula1>
    </dataValidation>
    <dataValidation sqref="G6:G32" showDropDown="0" showInputMessage="0" showErrorMessage="0" allowBlank="1" errorTitle="Invalid choice" error="Choose from the dropdown list." type="list">
      <formula1>"Yes,Partial,No"</formula1>
    </dataValidation>
    <dataValidation sqref="H6:H32" showDropDown="0" showInputMessage="0" showErrorMessage="0" allowBlank="1" errorTitle="Invalid choice" error="Choose from the dropdown list." type="list">
      <formula1>"Yes,Partial,No"</formula1>
    </dataValidation>
    <dataValidation sqref="I6:I32" showDropDown="0" showInputMessage="0" showErrorMessage="0" allowBlank="1" errorTitle="Invalid choice" error="Choose from the dropdown list." type="list">
      <formula1>"Yes,Partial,No"</formula1>
    </dataValidation>
    <dataValidation sqref="J6:J32" showDropDown="0" showInputMessage="0" showErrorMessage="0" allowBlank="1" errorTitle="Invalid choice" error="Choose from the dropdown list." type="list">
      <formula1>"Yes,Partial,No"</formula1>
    </dataValidation>
    <dataValidation sqref="K6:K32" showDropDown="0" showInputMessage="0" showErrorMessage="0" allowBlank="1" errorTitle="Invalid choice" error="Choose from the dropdown list." type="list">
      <formula1>"Yes,Partial,No"</formula1>
    </dataValidation>
    <dataValidation sqref="L6:L32" showDropDown="0" showInputMessage="0" showErrorMessage="0" allowBlank="1" errorTitle="Invalid choice" error="Choose from the dropdown list." type="list">
      <formula1>"Yes,Partial,No"</formula1>
    </dataValidation>
    <dataValidation sqref="M6:M32" showDropDown="0" showInputMessage="0" showErrorMessage="0" allowBlank="1" errorTitle="Invalid choice" error="Choose from the dropdown list." type="list">
      <formula1>"Yes,Partial,No"</formula1>
    </dataValidation>
    <dataValidation sqref="O6:O32" showDropDown="0" showInputMessage="0" showErrorMessage="0" allowBlank="1" errorTitle="Invalid choice" error="Choose from the dropdown list." type="list">
      <formula1>"On track,At risk,Blocked,Complete"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6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Per-store readiness score · per-region rollup · issue count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PER-STORE READINESS</t>
        </is>
      </c>
    </row>
    <row r="5" ht="22" customHeight="1">
      <c r="B5" s="12" t="inlineStr">
        <is>
          <t>Store</t>
        </is>
      </c>
      <c r="C5" s="12" t="inlineStr">
        <is>
          <t>Yes count</t>
        </is>
      </c>
      <c r="D5" s="12" t="inlineStr">
        <is>
          <t>Partial count</t>
        </is>
      </c>
      <c r="E5" s="12" t="inlineStr">
        <is>
          <t>Score (0-100)</t>
        </is>
      </c>
      <c r="F5" s="12" t="inlineStr">
        <is>
          <t>Verdict</t>
        </is>
      </c>
    </row>
    <row r="6">
      <c r="B6" s="17">
        <f>Inputs!C6</f>
        <v/>
      </c>
      <c r="C6" s="17">
        <f>COUNTIF(Inputs!F6:M6,"Yes")</f>
        <v/>
      </c>
      <c r="D6" s="17">
        <f>COUNTIF(Inputs!F6:M6,"Partial")</f>
        <v/>
      </c>
      <c r="E6" s="18">
        <f>IF(Inputs!B6="","",MAX(0,(C6+0.5*D6)/8*100-5*Inputs!N6))</f>
        <v/>
      </c>
      <c r="F6" s="17">
        <f>IF(Inputs!B6="","",IF(E6&gt;=85,"GO",IF(E6&gt;=70,"GO WITH CONDITIONS",IF(E6&gt;=50,"AT RISK","BLOCKED"))))</f>
        <v/>
      </c>
    </row>
    <row r="7">
      <c r="B7" s="17">
        <f>Inputs!C7</f>
        <v/>
      </c>
      <c r="C7" s="17">
        <f>COUNTIF(Inputs!F7:M7,"Yes")</f>
        <v/>
      </c>
      <c r="D7" s="17">
        <f>COUNTIF(Inputs!F7:M7,"Partial")</f>
        <v/>
      </c>
      <c r="E7" s="18">
        <f>IF(Inputs!B7="","",MAX(0,(C7+0.5*D7)/8*100-5*Inputs!N7))</f>
        <v/>
      </c>
      <c r="F7" s="17">
        <f>IF(Inputs!B7="","",IF(E7&gt;=85,"GO",IF(E7&gt;=70,"GO WITH CONDITIONS",IF(E7&gt;=50,"AT RISK","BLOCKED"))))</f>
        <v/>
      </c>
    </row>
    <row r="8">
      <c r="B8" s="17">
        <f>Inputs!C8</f>
        <v/>
      </c>
      <c r="C8" s="17">
        <f>COUNTIF(Inputs!F8:M8,"Yes")</f>
        <v/>
      </c>
      <c r="D8" s="17">
        <f>COUNTIF(Inputs!F8:M8,"Partial")</f>
        <v/>
      </c>
      <c r="E8" s="18">
        <f>IF(Inputs!B8="","",MAX(0,(C8+0.5*D8)/8*100-5*Inputs!N8))</f>
        <v/>
      </c>
      <c r="F8" s="17">
        <f>IF(Inputs!B8="","",IF(E8&gt;=85,"GO",IF(E8&gt;=70,"GO WITH CONDITIONS",IF(E8&gt;=50,"AT RISK","BLOCKED"))))</f>
        <v/>
      </c>
    </row>
    <row r="9">
      <c r="B9" s="17">
        <f>Inputs!C9</f>
        <v/>
      </c>
      <c r="C9" s="17">
        <f>COUNTIF(Inputs!F9:M9,"Yes")</f>
        <v/>
      </c>
      <c r="D9" s="17">
        <f>COUNTIF(Inputs!F9:M9,"Partial")</f>
        <v/>
      </c>
      <c r="E9" s="18">
        <f>IF(Inputs!B9="","",MAX(0,(C9+0.5*D9)/8*100-5*Inputs!N9))</f>
        <v/>
      </c>
      <c r="F9" s="17">
        <f>IF(Inputs!B9="","",IF(E9&gt;=85,"GO",IF(E9&gt;=70,"GO WITH CONDITIONS",IF(E9&gt;=50,"AT RISK","BLOCKED"))))</f>
        <v/>
      </c>
    </row>
    <row r="10">
      <c r="B10" s="17">
        <f>Inputs!C10</f>
        <v/>
      </c>
      <c r="C10" s="17">
        <f>COUNTIF(Inputs!F10:M10,"Yes")</f>
        <v/>
      </c>
      <c r="D10" s="17">
        <f>COUNTIF(Inputs!F10:M10,"Partial")</f>
        <v/>
      </c>
      <c r="E10" s="18">
        <f>IF(Inputs!B10="","",MAX(0,(C10+0.5*D10)/8*100-5*Inputs!N10))</f>
        <v/>
      </c>
      <c r="F10" s="17">
        <f>IF(Inputs!B10="","",IF(E10&gt;=85,"GO",IF(E10&gt;=70,"GO WITH CONDITIONS",IF(E10&gt;=50,"AT RISK","BLOCKED"))))</f>
        <v/>
      </c>
    </row>
    <row r="11">
      <c r="B11" s="17">
        <f>Inputs!C11</f>
        <v/>
      </c>
      <c r="C11" s="17">
        <f>COUNTIF(Inputs!F11:M11,"Yes")</f>
        <v/>
      </c>
      <c r="D11" s="17">
        <f>COUNTIF(Inputs!F11:M11,"Partial")</f>
        <v/>
      </c>
      <c r="E11" s="18">
        <f>IF(Inputs!B11="","",MAX(0,(C11+0.5*D11)/8*100-5*Inputs!N11))</f>
        <v/>
      </c>
      <c r="F11" s="17">
        <f>IF(Inputs!B11="","",IF(E11&gt;=85,"GO",IF(E11&gt;=70,"GO WITH CONDITIONS",IF(E11&gt;=50,"AT RISK","BLOCKED"))))</f>
        <v/>
      </c>
    </row>
    <row r="12">
      <c r="B12" s="17">
        <f>Inputs!C12</f>
        <v/>
      </c>
      <c r="C12" s="17">
        <f>COUNTIF(Inputs!F12:M12,"Yes")</f>
        <v/>
      </c>
      <c r="D12" s="17">
        <f>COUNTIF(Inputs!F12:M12,"Partial")</f>
        <v/>
      </c>
      <c r="E12" s="18">
        <f>IF(Inputs!B12="","",MAX(0,(C12+0.5*D12)/8*100-5*Inputs!N12))</f>
        <v/>
      </c>
      <c r="F12" s="17">
        <f>IF(Inputs!B12="","",IF(E12&gt;=85,"GO",IF(E12&gt;=70,"GO WITH CONDITIONS",IF(E12&gt;=50,"AT RISK","BLOCKED"))))</f>
        <v/>
      </c>
    </row>
    <row r="13">
      <c r="B13" s="17">
        <f>Inputs!C13</f>
        <v/>
      </c>
      <c r="C13" s="17">
        <f>COUNTIF(Inputs!F13:M13,"Yes")</f>
        <v/>
      </c>
      <c r="D13" s="17">
        <f>COUNTIF(Inputs!F13:M13,"Partial")</f>
        <v/>
      </c>
      <c r="E13" s="18">
        <f>IF(Inputs!B13="","",MAX(0,(C13+0.5*D13)/8*100-5*Inputs!N13))</f>
        <v/>
      </c>
      <c r="F13" s="17">
        <f>IF(Inputs!B13="","",IF(E13&gt;=85,"GO",IF(E13&gt;=70,"GO WITH CONDITIONS",IF(E13&gt;=50,"AT RISK","BLOCKED"))))</f>
        <v/>
      </c>
    </row>
    <row r="14">
      <c r="B14" s="17">
        <f>Inputs!C14</f>
        <v/>
      </c>
      <c r="C14" s="17">
        <f>COUNTIF(Inputs!F14:M14,"Yes")</f>
        <v/>
      </c>
      <c r="D14" s="17">
        <f>COUNTIF(Inputs!F14:M14,"Partial")</f>
        <v/>
      </c>
      <c r="E14" s="18">
        <f>IF(Inputs!B14="","",MAX(0,(C14+0.5*D14)/8*100-5*Inputs!N14))</f>
        <v/>
      </c>
      <c r="F14" s="17">
        <f>IF(Inputs!B14="","",IF(E14&gt;=85,"GO",IF(E14&gt;=70,"GO WITH CONDITIONS",IF(E14&gt;=50,"AT RISK","BLOCKED"))))</f>
        <v/>
      </c>
    </row>
    <row r="15">
      <c r="B15" s="17">
        <f>Inputs!C15</f>
        <v/>
      </c>
      <c r="C15" s="17">
        <f>COUNTIF(Inputs!F15:M15,"Yes")</f>
        <v/>
      </c>
      <c r="D15" s="17">
        <f>COUNTIF(Inputs!F15:M15,"Partial")</f>
        <v/>
      </c>
      <c r="E15" s="18">
        <f>IF(Inputs!B15="","",MAX(0,(C15+0.5*D15)/8*100-5*Inputs!N15))</f>
        <v/>
      </c>
      <c r="F15" s="17">
        <f>IF(Inputs!B15="","",IF(E15&gt;=85,"GO",IF(E15&gt;=70,"GO WITH CONDITIONS",IF(E15&gt;=50,"AT RISK","BLOCKED"))))</f>
        <v/>
      </c>
    </row>
    <row r="16">
      <c r="B16" s="17">
        <f>Inputs!C16</f>
        <v/>
      </c>
      <c r="C16" s="17">
        <f>COUNTIF(Inputs!F16:M16,"Yes")</f>
        <v/>
      </c>
      <c r="D16" s="17">
        <f>COUNTIF(Inputs!F16:M16,"Partial")</f>
        <v/>
      </c>
      <c r="E16" s="18">
        <f>IF(Inputs!B16="","",MAX(0,(C16+0.5*D16)/8*100-5*Inputs!N16))</f>
        <v/>
      </c>
      <c r="F16" s="17">
        <f>IF(Inputs!B16="","",IF(E16&gt;=85,"GO",IF(E16&gt;=70,"GO WITH CONDITIONS",IF(E16&gt;=50,"AT RISK","BLOCKED"))))</f>
        <v/>
      </c>
    </row>
    <row r="17">
      <c r="B17" s="17">
        <f>Inputs!C17</f>
        <v/>
      </c>
      <c r="C17" s="17">
        <f>COUNTIF(Inputs!F17:M17,"Yes")</f>
        <v/>
      </c>
      <c r="D17" s="17">
        <f>COUNTIF(Inputs!F17:M17,"Partial")</f>
        <v/>
      </c>
      <c r="E17" s="18">
        <f>IF(Inputs!B17="","",MAX(0,(C17+0.5*D17)/8*100-5*Inputs!N17))</f>
        <v/>
      </c>
      <c r="F17" s="17">
        <f>IF(Inputs!B17="","",IF(E17&gt;=85,"GO",IF(E17&gt;=70,"GO WITH CONDITIONS",IF(E17&gt;=50,"AT RISK","BLOCKED"))))</f>
        <v/>
      </c>
    </row>
    <row r="18">
      <c r="B18" s="17">
        <f>Inputs!C18</f>
        <v/>
      </c>
      <c r="C18" s="17">
        <f>COUNTIF(Inputs!F18:M18,"Yes")</f>
        <v/>
      </c>
      <c r="D18" s="17">
        <f>COUNTIF(Inputs!F18:M18,"Partial")</f>
        <v/>
      </c>
      <c r="E18" s="18">
        <f>IF(Inputs!B18="","",MAX(0,(C18+0.5*D18)/8*100-5*Inputs!N18))</f>
        <v/>
      </c>
      <c r="F18" s="17">
        <f>IF(Inputs!B18="","",IF(E18&gt;=85,"GO",IF(E18&gt;=70,"GO WITH CONDITIONS",IF(E18&gt;=50,"AT RISK","BLOCKED"))))</f>
        <v/>
      </c>
    </row>
    <row r="19">
      <c r="B19" s="17">
        <f>Inputs!C19</f>
        <v/>
      </c>
      <c r="C19" s="17">
        <f>COUNTIF(Inputs!F19:M19,"Yes")</f>
        <v/>
      </c>
      <c r="D19" s="17">
        <f>COUNTIF(Inputs!F19:M19,"Partial")</f>
        <v/>
      </c>
      <c r="E19" s="18">
        <f>IF(Inputs!B19="","",MAX(0,(C19+0.5*D19)/8*100-5*Inputs!N19))</f>
        <v/>
      </c>
      <c r="F19" s="17">
        <f>IF(Inputs!B19="","",IF(E19&gt;=85,"GO",IF(E19&gt;=70,"GO WITH CONDITIONS",IF(E19&gt;=50,"AT RISK","BLOCKED"))))</f>
        <v/>
      </c>
    </row>
    <row r="20">
      <c r="B20" s="17">
        <f>Inputs!C20</f>
        <v/>
      </c>
      <c r="C20" s="17">
        <f>COUNTIF(Inputs!F20:M20,"Yes")</f>
        <v/>
      </c>
      <c r="D20" s="17">
        <f>COUNTIF(Inputs!F20:M20,"Partial")</f>
        <v/>
      </c>
      <c r="E20" s="18">
        <f>IF(Inputs!B20="","",MAX(0,(C20+0.5*D20)/8*100-5*Inputs!N20))</f>
        <v/>
      </c>
      <c r="F20" s="17">
        <f>IF(Inputs!B20="","",IF(E20&gt;=85,"GO",IF(E20&gt;=70,"GO WITH CONDITIONS",IF(E20&gt;=50,"AT RISK","BLOCKED"))))</f>
        <v/>
      </c>
    </row>
    <row r="21">
      <c r="B21" s="17">
        <f>Inputs!C21</f>
        <v/>
      </c>
      <c r="C21" s="17">
        <f>COUNTIF(Inputs!F21:M21,"Yes")</f>
        <v/>
      </c>
      <c r="D21" s="17">
        <f>COUNTIF(Inputs!F21:M21,"Partial")</f>
        <v/>
      </c>
      <c r="E21" s="18">
        <f>IF(Inputs!B21="","",MAX(0,(C21+0.5*D21)/8*100-5*Inputs!N21))</f>
        <v/>
      </c>
      <c r="F21" s="17">
        <f>IF(Inputs!B21="","",IF(E21&gt;=85,"GO",IF(E21&gt;=70,"GO WITH CONDITIONS",IF(E21&gt;=50,"AT RISK","BLOCKED"))))</f>
        <v/>
      </c>
    </row>
    <row r="22">
      <c r="B22" s="17">
        <f>Inputs!C22</f>
        <v/>
      </c>
      <c r="C22" s="17">
        <f>COUNTIF(Inputs!F22:M22,"Yes")</f>
        <v/>
      </c>
      <c r="D22" s="17">
        <f>COUNTIF(Inputs!F22:M22,"Partial")</f>
        <v/>
      </c>
      <c r="E22" s="18">
        <f>IF(Inputs!B22="","",MAX(0,(C22+0.5*D22)/8*100-5*Inputs!N22))</f>
        <v/>
      </c>
      <c r="F22" s="17">
        <f>IF(Inputs!B22="","",IF(E22&gt;=85,"GO",IF(E22&gt;=70,"GO WITH CONDITIONS",IF(E22&gt;=50,"AT RISK","BLOCKED"))))</f>
        <v/>
      </c>
    </row>
    <row r="23">
      <c r="B23" s="17">
        <f>Inputs!C23</f>
        <v/>
      </c>
      <c r="C23" s="17">
        <f>COUNTIF(Inputs!F23:M23,"Yes")</f>
        <v/>
      </c>
      <c r="D23" s="17">
        <f>COUNTIF(Inputs!F23:M23,"Partial")</f>
        <v/>
      </c>
      <c r="E23" s="18">
        <f>IF(Inputs!B23="","",MAX(0,(C23+0.5*D23)/8*100-5*Inputs!N23))</f>
        <v/>
      </c>
      <c r="F23" s="17">
        <f>IF(Inputs!B23="","",IF(E23&gt;=85,"GO",IF(E23&gt;=70,"GO WITH CONDITIONS",IF(E23&gt;=50,"AT RISK","BLOCKED"))))</f>
        <v/>
      </c>
    </row>
    <row r="24">
      <c r="B24" s="17">
        <f>Inputs!C24</f>
        <v/>
      </c>
      <c r="C24" s="17">
        <f>COUNTIF(Inputs!F24:M24,"Yes")</f>
        <v/>
      </c>
      <c r="D24" s="17">
        <f>COUNTIF(Inputs!F24:M24,"Partial")</f>
        <v/>
      </c>
      <c r="E24" s="18">
        <f>IF(Inputs!B24="","",MAX(0,(C24+0.5*D24)/8*100-5*Inputs!N24))</f>
        <v/>
      </c>
      <c r="F24" s="17">
        <f>IF(Inputs!B24="","",IF(E24&gt;=85,"GO",IF(E24&gt;=70,"GO WITH CONDITIONS",IF(E24&gt;=50,"AT RISK","BLOCKED"))))</f>
        <v/>
      </c>
    </row>
    <row r="25">
      <c r="B25" s="17">
        <f>Inputs!C25</f>
        <v/>
      </c>
      <c r="C25" s="17">
        <f>COUNTIF(Inputs!F25:M25,"Yes")</f>
        <v/>
      </c>
      <c r="D25" s="17">
        <f>COUNTIF(Inputs!F25:M25,"Partial")</f>
        <v/>
      </c>
      <c r="E25" s="18">
        <f>IF(Inputs!B25="","",MAX(0,(C25+0.5*D25)/8*100-5*Inputs!N25))</f>
        <v/>
      </c>
      <c r="F25" s="17">
        <f>IF(Inputs!B25="","",IF(E25&gt;=85,"GO",IF(E25&gt;=70,"GO WITH CONDITIONS",IF(E25&gt;=50,"AT RISK","BLOCKED"))))</f>
        <v/>
      </c>
    </row>
    <row r="26">
      <c r="B26" s="17">
        <f>Inputs!C26</f>
        <v/>
      </c>
      <c r="C26" s="17">
        <f>COUNTIF(Inputs!F26:M26,"Yes")</f>
        <v/>
      </c>
      <c r="D26" s="17">
        <f>COUNTIF(Inputs!F26:M26,"Partial")</f>
        <v/>
      </c>
      <c r="E26" s="18">
        <f>IF(Inputs!B26="","",MAX(0,(C26+0.5*D26)/8*100-5*Inputs!N26))</f>
        <v/>
      </c>
      <c r="F26" s="17">
        <f>IF(Inputs!B26="","",IF(E26&gt;=85,"GO",IF(E26&gt;=70,"GO WITH CONDITIONS",IF(E26&gt;=50,"AT RISK","BLOCKED"))))</f>
        <v/>
      </c>
    </row>
    <row r="27">
      <c r="B27" s="17">
        <f>Inputs!C27</f>
        <v/>
      </c>
      <c r="C27" s="17">
        <f>COUNTIF(Inputs!F27:M27,"Yes")</f>
        <v/>
      </c>
      <c r="D27" s="17">
        <f>COUNTIF(Inputs!F27:M27,"Partial")</f>
        <v/>
      </c>
      <c r="E27" s="18">
        <f>IF(Inputs!B27="","",MAX(0,(C27+0.5*D27)/8*100-5*Inputs!N27))</f>
        <v/>
      </c>
      <c r="F27" s="17">
        <f>IF(Inputs!B27="","",IF(E27&gt;=85,"GO",IF(E27&gt;=70,"GO WITH CONDITIONS",IF(E27&gt;=50,"AT RISK","BLOCKED"))))</f>
        <v/>
      </c>
    </row>
    <row r="28">
      <c r="B28" s="17">
        <f>Inputs!C28</f>
        <v/>
      </c>
      <c r="C28" s="17">
        <f>COUNTIF(Inputs!F28:M28,"Yes")</f>
        <v/>
      </c>
      <c r="D28" s="17">
        <f>COUNTIF(Inputs!F28:M28,"Partial")</f>
        <v/>
      </c>
      <c r="E28" s="18">
        <f>IF(Inputs!B28="","",MAX(0,(C28+0.5*D28)/8*100-5*Inputs!N28))</f>
        <v/>
      </c>
      <c r="F28" s="17">
        <f>IF(Inputs!B28="","",IF(E28&gt;=85,"GO",IF(E28&gt;=70,"GO WITH CONDITIONS",IF(E28&gt;=50,"AT RISK","BLOCKED"))))</f>
        <v/>
      </c>
    </row>
    <row r="29">
      <c r="B29" s="17">
        <f>Inputs!C29</f>
        <v/>
      </c>
      <c r="C29" s="17">
        <f>COUNTIF(Inputs!F29:M29,"Yes")</f>
        <v/>
      </c>
      <c r="D29" s="17">
        <f>COUNTIF(Inputs!F29:M29,"Partial")</f>
        <v/>
      </c>
      <c r="E29" s="18">
        <f>IF(Inputs!B29="","",MAX(0,(C29+0.5*D29)/8*100-5*Inputs!N29))</f>
        <v/>
      </c>
      <c r="F29" s="17">
        <f>IF(Inputs!B29="","",IF(E29&gt;=85,"GO",IF(E29&gt;=70,"GO WITH CONDITIONS",IF(E29&gt;=50,"AT RISK","BLOCKED"))))</f>
        <v/>
      </c>
    </row>
    <row r="30">
      <c r="B30" s="17">
        <f>Inputs!C30</f>
        <v/>
      </c>
      <c r="C30" s="17">
        <f>COUNTIF(Inputs!F30:M30,"Yes")</f>
        <v/>
      </c>
      <c r="D30" s="17">
        <f>COUNTIF(Inputs!F30:M30,"Partial")</f>
        <v/>
      </c>
      <c r="E30" s="18">
        <f>IF(Inputs!B30="","",MAX(0,(C30+0.5*D30)/8*100-5*Inputs!N30))</f>
        <v/>
      </c>
      <c r="F30" s="17">
        <f>IF(Inputs!B30="","",IF(E30&gt;=85,"GO",IF(E30&gt;=70,"GO WITH CONDITIONS",IF(E30&gt;=50,"AT RISK","BLOCKED"))))</f>
        <v/>
      </c>
    </row>
    <row r="31">
      <c r="B31" s="17">
        <f>Inputs!C31</f>
        <v/>
      </c>
      <c r="C31" s="17">
        <f>COUNTIF(Inputs!F31:M31,"Yes")</f>
        <v/>
      </c>
      <c r="D31" s="17">
        <f>COUNTIF(Inputs!F31:M31,"Partial")</f>
        <v/>
      </c>
      <c r="E31" s="18">
        <f>IF(Inputs!B31="","",MAX(0,(C31+0.5*D31)/8*100-5*Inputs!N31))</f>
        <v/>
      </c>
      <c r="F31" s="17">
        <f>IF(Inputs!B31="","",IF(E31&gt;=85,"GO",IF(E31&gt;=70,"GO WITH CONDITIONS",IF(E31&gt;=50,"AT RISK","BLOCKED"))))</f>
        <v/>
      </c>
    </row>
    <row r="32">
      <c r="B32" s="17">
        <f>Inputs!C32</f>
        <v/>
      </c>
      <c r="C32" s="17">
        <f>COUNTIF(Inputs!F32:M32,"Yes")</f>
        <v/>
      </c>
      <c r="D32" s="17">
        <f>COUNTIF(Inputs!F32:M32,"Partial")</f>
        <v/>
      </c>
      <c r="E32" s="18">
        <f>IF(Inputs!B32="","",MAX(0,(C32+0.5*D32)/8*100-5*Inputs!N32))</f>
        <v/>
      </c>
      <c r="F32" s="17">
        <f>IF(Inputs!B32="","",IF(E32&gt;=85,"GO",IF(E32&gt;=70,"GO WITH CONDITIONS",IF(E32&gt;=50,"AT RISK","BLOCKED"))))</f>
        <v/>
      </c>
    </row>
    <row r="35" ht="22" customHeight="1">
      <c r="A35" s="4" t="inlineStr">
        <is>
          <t>PER-REGION ROLLUP (TOP 8 REGIONS SEEN)</t>
        </is>
      </c>
    </row>
    <row r="36" ht="22" customHeight="1">
      <c r="B36" s="12" t="inlineStr">
        <is>
          <t>Region</t>
        </is>
      </c>
      <c r="C36" s="12" t="inlineStr">
        <is>
          <t>Stores</t>
        </is>
      </c>
      <c r="D36" s="12" t="inlineStr">
        <is>
          <t>Avg score</t>
        </is>
      </c>
      <c r="E36" s="12" t="inlineStr">
        <is>
          <t>On track</t>
        </is>
      </c>
      <c r="F36" s="12" t="inlineStr">
        <is>
          <t>At risk / blocked</t>
        </is>
      </c>
    </row>
    <row r="37">
      <c r="B37" s="19" t="inlineStr">
        <is>
          <t>Region A</t>
        </is>
      </c>
      <c r="C37" s="17">
        <f>COUNTIFS(Inputs!D6:D32,B37)</f>
        <v/>
      </c>
      <c r="D37" s="18">
        <f>IFERROR(SUMPRODUCT((Inputs!D6:D32=B37)*E6:E32)/MAX(C37,1),0)</f>
        <v/>
      </c>
      <c r="E37" s="17">
        <f>COUNTIFS(Inputs!D6:D32,B37,Inputs!O6:O32,"On track")+COUNTIFS(Inputs!D6:D32,B37,Inputs!O6:O32,"Complete")</f>
        <v/>
      </c>
      <c r="F37" s="17">
        <f>COUNTIFS(Inputs!D6:D32,B37,Inputs!O6:O32,"At risk")+COUNTIFS(Inputs!D6:D32,B37,Inputs!O6:O32,"Blocked")</f>
        <v/>
      </c>
    </row>
    <row r="38">
      <c r="B38" s="19" t="inlineStr">
        <is>
          <t>Region B</t>
        </is>
      </c>
      <c r="C38" s="17">
        <f>COUNTIFS(Inputs!D6:D32,B38)</f>
        <v/>
      </c>
      <c r="D38" s="18">
        <f>IFERROR(SUMPRODUCT((Inputs!D6:D32=B38)*E6:E32)/MAX(C38,1),0)</f>
        <v/>
      </c>
      <c r="E38" s="17">
        <f>COUNTIFS(Inputs!D6:D32,B38,Inputs!O6:O32,"On track")+COUNTIFS(Inputs!D6:D32,B38,Inputs!O6:O32,"Complete")</f>
        <v/>
      </c>
      <c r="F38" s="17">
        <f>COUNTIFS(Inputs!D6:D32,B38,Inputs!O6:O32,"At risk")+COUNTIFS(Inputs!D6:D32,B38,Inputs!O6:O32,"Blocked")</f>
        <v/>
      </c>
    </row>
    <row r="39">
      <c r="B39" s="19" t="inlineStr">
        <is>
          <t>Region C</t>
        </is>
      </c>
      <c r="C39" s="17">
        <f>COUNTIFS(Inputs!D6:D32,B39)</f>
        <v/>
      </c>
      <c r="D39" s="18">
        <f>IFERROR(SUMPRODUCT((Inputs!D6:D32=B39)*E6:E32)/MAX(C39,1),0)</f>
        <v/>
      </c>
      <c r="E39" s="17">
        <f>COUNTIFS(Inputs!D6:D32,B39,Inputs!O6:O32,"On track")+COUNTIFS(Inputs!D6:D32,B39,Inputs!O6:O32,"Complete")</f>
        <v/>
      </c>
      <c r="F39" s="17">
        <f>COUNTIFS(Inputs!D6:D32,B39,Inputs!O6:O32,"At risk")+COUNTIFS(Inputs!D6:D32,B39,Inputs!O6:O32,"Blocked")</f>
        <v/>
      </c>
    </row>
    <row r="40">
      <c r="B40" s="19" t="inlineStr">
        <is>
          <t>Region D</t>
        </is>
      </c>
      <c r="C40" s="17">
        <f>COUNTIFS(Inputs!D6:D32,B40)</f>
        <v/>
      </c>
      <c r="D40" s="18">
        <f>IFERROR(SUMPRODUCT((Inputs!D6:D32=B40)*E6:E32)/MAX(C40,1),0)</f>
        <v/>
      </c>
      <c r="E40" s="17">
        <f>COUNTIFS(Inputs!D6:D32,B40,Inputs!O6:O32,"On track")+COUNTIFS(Inputs!D6:D32,B40,Inputs!O6:O32,"Complete")</f>
        <v/>
      </c>
      <c r="F40" s="17">
        <f>COUNTIFS(Inputs!D6:D32,B40,Inputs!O6:O32,"At risk")+COUNTIFS(Inputs!D6:D32,B40,Inputs!O6:O32,"Blocked")</f>
        <v/>
      </c>
    </row>
    <row r="41">
      <c r="B41" s="19" t="inlineStr">
        <is>
          <t>Region E</t>
        </is>
      </c>
      <c r="C41" s="17">
        <f>COUNTIFS(Inputs!D6:D32,B41)</f>
        <v/>
      </c>
      <c r="D41" s="18">
        <f>IFERROR(SUMPRODUCT((Inputs!D6:D32=B41)*E6:E32)/MAX(C41,1),0)</f>
        <v/>
      </c>
      <c r="E41" s="17">
        <f>COUNTIFS(Inputs!D6:D32,B41,Inputs!O6:O32,"On track")+COUNTIFS(Inputs!D6:D32,B41,Inputs!O6:O32,"Complete")</f>
        <v/>
      </c>
      <c r="F41" s="17">
        <f>COUNTIFS(Inputs!D6:D32,B41,Inputs!O6:O32,"At risk")+COUNTIFS(Inputs!D6:D32,B41,Inputs!O6:O32,"Blocked")</f>
        <v/>
      </c>
    </row>
    <row r="42">
      <c r="B42" s="19" t="inlineStr">
        <is>
          <t>Region F</t>
        </is>
      </c>
      <c r="C42" s="17">
        <f>COUNTIFS(Inputs!D6:D32,B42)</f>
        <v/>
      </c>
      <c r="D42" s="18">
        <f>IFERROR(SUMPRODUCT((Inputs!D6:D32=B42)*E6:E32)/MAX(C42,1),0)</f>
        <v/>
      </c>
      <c r="E42" s="17">
        <f>COUNTIFS(Inputs!D6:D32,B42,Inputs!O6:O32,"On track")+COUNTIFS(Inputs!D6:D32,B42,Inputs!O6:O32,"Complete")</f>
        <v/>
      </c>
      <c r="F42" s="17">
        <f>COUNTIFS(Inputs!D6:D32,B42,Inputs!O6:O32,"At risk")+COUNTIFS(Inputs!D6:D32,B42,Inputs!O6:O32,"Blocked")</f>
        <v/>
      </c>
    </row>
    <row r="43">
      <c r="B43" s="19" t="inlineStr">
        <is>
          <t>Region G</t>
        </is>
      </c>
      <c r="C43" s="17">
        <f>COUNTIFS(Inputs!D6:D32,B43)</f>
        <v/>
      </c>
      <c r="D43" s="18">
        <f>IFERROR(SUMPRODUCT((Inputs!D6:D32=B43)*E6:E32)/MAX(C43,1),0)</f>
        <v/>
      </c>
      <c r="E43" s="17">
        <f>COUNTIFS(Inputs!D6:D32,B43,Inputs!O6:O32,"On track")+COUNTIFS(Inputs!D6:D32,B43,Inputs!O6:O32,"Complete")</f>
        <v/>
      </c>
      <c r="F43" s="17">
        <f>COUNTIFS(Inputs!D6:D32,B43,Inputs!O6:O32,"At risk")+COUNTIFS(Inputs!D6:D32,B43,Inputs!O6:O32,"Blocked")</f>
        <v/>
      </c>
    </row>
    <row r="44">
      <c r="B44" s="19" t="inlineStr">
        <is>
          <t>Region H</t>
        </is>
      </c>
      <c r="C44" s="17">
        <f>COUNTIFS(Inputs!D6:D32,B44)</f>
        <v/>
      </c>
      <c r="D44" s="18">
        <f>IFERROR(SUMPRODUCT((Inputs!D6:D32=B44)*E6:E32)/MAX(C44,1),0)</f>
        <v/>
      </c>
      <c r="E44" s="17">
        <f>COUNTIFS(Inputs!D6:D32,B44,Inputs!O6:O32,"On track")+COUNTIFS(Inputs!D6:D32,B44,Inputs!O6:O32,"Complete")</f>
        <v/>
      </c>
      <c r="F44" s="17">
        <f>COUNTIFS(Inputs!D6:D32,B44,Inputs!O6:O32,"At risk")+COUNTIFS(Inputs!D6:D32,B44,Inputs!O6:O32,"Blocked")</f>
        <v/>
      </c>
    </row>
    <row r="47" ht="22" customHeight="1">
      <c r="A47" s="4" t="inlineStr">
        <is>
          <t>PER-CHECKPOINT COMPLIANCE</t>
        </is>
      </c>
    </row>
    <row r="48" ht="22" customHeight="1">
      <c r="B48" s="12" t="inlineStr">
        <is>
          <t>Checkpoint</t>
        </is>
      </c>
      <c r="C48" s="12" t="inlineStr">
        <is>
          <t>Yes</t>
        </is>
      </c>
      <c r="D48" s="12" t="inlineStr">
        <is>
          <t>Partial</t>
        </is>
      </c>
      <c r="E48" s="12" t="inlineStr">
        <is>
          <t>No</t>
        </is>
      </c>
    </row>
    <row r="49">
      <c r="B49" s="19" t="inlineStr">
        <is>
          <t>Assets received</t>
        </is>
      </c>
      <c r="C49" s="17">
        <f>COUNTIF(Inputs!F6:F32,"Yes")</f>
        <v/>
      </c>
      <c r="D49" s="17">
        <f>COUNTIF(Inputs!F6:F32,"Partial")</f>
        <v/>
      </c>
      <c r="E49" s="17">
        <f>COUNTIF(Inputs!F6:F32,"No")</f>
        <v/>
      </c>
    </row>
    <row r="50">
      <c r="B50" s="19" t="inlineStr">
        <is>
          <t>Brief signed</t>
        </is>
      </c>
      <c r="C50" s="17">
        <f>COUNTIF(Inputs!G6:G32,"Yes")</f>
        <v/>
      </c>
      <c r="D50" s="17">
        <f>COUNTIF(Inputs!G6:G32,"Partial")</f>
        <v/>
      </c>
      <c r="E50" s="17">
        <f>COUNTIF(Inputs!G6:G32,"No")</f>
        <v/>
      </c>
    </row>
    <row r="51">
      <c r="B51" s="19" t="inlineStr">
        <is>
          <t>Launch date set</t>
        </is>
      </c>
      <c r="C51" s="17">
        <f>COUNTIF(Inputs!H6:H32,"Yes")</f>
        <v/>
      </c>
      <c r="D51" s="17">
        <f>COUNTIF(Inputs!H6:H32,"Partial")</f>
        <v/>
      </c>
      <c r="E51" s="17">
        <f>COUNTIF(Inputs!H6:H32,"No")</f>
        <v/>
      </c>
    </row>
    <row r="52">
      <c r="B52" s="19" t="inlineStr">
        <is>
          <t>Signage installed</t>
        </is>
      </c>
      <c r="C52" s="17">
        <f>COUNTIF(Inputs!I6:I32,"Yes")</f>
        <v/>
      </c>
      <c r="D52" s="17">
        <f>COUNTIF(Inputs!I6:I32,"Partial")</f>
        <v/>
      </c>
      <c r="E52" s="17">
        <f>COUNTIF(Inputs!I6:I32,"No")</f>
        <v/>
      </c>
    </row>
    <row r="53">
      <c r="B53" s="19" t="inlineStr">
        <is>
          <t>Local PR briefed</t>
        </is>
      </c>
      <c r="C53" s="17">
        <f>COUNTIF(Inputs!J6:J32,"Yes")</f>
        <v/>
      </c>
      <c r="D53" s="17">
        <f>COUNTIF(Inputs!J6:J32,"Partial")</f>
        <v/>
      </c>
      <c r="E53" s="17">
        <f>COUNTIF(Inputs!J6:J32,"No")</f>
        <v/>
      </c>
    </row>
    <row r="54">
      <c r="B54" s="19" t="inlineStr">
        <is>
          <t>Aggregator updated</t>
        </is>
      </c>
      <c r="C54" s="17">
        <f>COUNTIF(Inputs!K6:K32,"Yes")</f>
        <v/>
      </c>
      <c r="D54" s="17">
        <f>COUNTIF(Inputs!K6:K32,"Partial")</f>
        <v/>
      </c>
      <c r="E54" s="17">
        <f>COUNTIF(Inputs!K6:K32,"No")</f>
        <v/>
      </c>
    </row>
    <row r="55">
      <c r="B55" s="19" t="inlineStr">
        <is>
          <t>CRM push live</t>
        </is>
      </c>
      <c r="C55" s="17">
        <f>COUNTIF(Inputs!L6:L32,"Yes")</f>
        <v/>
      </c>
      <c r="D55" s="17">
        <f>COUNTIF(Inputs!L6:L32,"Partial")</f>
        <v/>
      </c>
      <c r="E55" s="17">
        <f>COUNTIF(Inputs!L6:L32,"No")</f>
        <v/>
      </c>
    </row>
    <row r="56">
      <c r="B56" s="19" t="inlineStr">
        <is>
          <t>Local promo activated</t>
        </is>
      </c>
      <c r="C56" s="17">
        <f>COUNTIF(Inputs!M6:M32,"Yes")</f>
        <v/>
      </c>
      <c r="D56" s="17">
        <f>COUNTIF(Inputs!M6:M32,"Partial")</f>
        <v/>
      </c>
      <c r="E56" s="17">
        <f>COUNTIF(Inputs!M6:M32,"No")</f>
        <v/>
      </c>
    </row>
    <row r="59" ht="22" customHeight="1">
      <c r="A59" s="4" t="inlineStr">
        <is>
          <t>PROGRAMME READINESS SCORE (0-100)</t>
        </is>
      </c>
    </row>
    <row r="60">
      <c r="B60" s="20" t="inlineStr">
        <is>
          <t>Score</t>
        </is>
      </c>
      <c r="C60" s="21">
        <f>IFERROR(AVERAGE(E6:E32),0)</f>
        <v/>
      </c>
      <c r="D60">
        <f>IF(C60&gt;=85,"GO",IF(C60&gt;=70,"GO WITH CONDITIONS",IF(C60&gt;=50,"AT RISK","BLOCKED")))</f>
        <v/>
      </c>
    </row>
  </sheetData>
  <mergeCells count="6">
    <mergeCell ref="A35:N35"/>
    <mergeCell ref="A4:N4"/>
    <mergeCell ref="A2:N2"/>
    <mergeCell ref="A59:N59"/>
    <mergeCell ref="A47:N47"/>
    <mergeCell ref="A1:N1"/>
  </mergeCells>
  <conditionalFormatting sqref="F6:F32">
    <cfRule type="cellIs" priority="1" operator="equal" dxfId="0" stopIfTrue="0">
      <formula>"GO"</formula>
    </cfRule>
    <cfRule type="cellIs" priority="2" operator="equal" dxfId="1" stopIfTrue="0">
      <formula>"GO WITH CONDITIONS"</formula>
    </cfRule>
    <cfRule type="cellIs" priority="3" operator="equal" dxfId="1" stopIfTrue="0">
      <formula>"AT RISK"</formula>
    </cfRule>
    <cfRule type="cellIs" priority="4" operator="equal" dxfId="2" stopIfTrue="0">
      <formula>"BLOCKED"</formula>
    </cfRule>
  </conditionalFormatting>
  <conditionalFormatting sqref="E6:E32">
    <cfRule type="dataBar" priority="5">
      <dataBar showValue="1">
        <cfvo type="min"/>
        <cfvo type="max"/>
        <color rgb="00C9A961"/>
      </dataBar>
    </cfRule>
  </conditionalFormatting>
  <conditionalFormatting sqref="D37:D44">
    <cfRule type="dataBar" priority="6">
      <dataBar showValue="1">
        <cfvo type="min"/>
        <cfvo type="max"/>
        <color rgb="00C9A961"/>
      </dataBar>
    </cfRule>
  </conditionalFormatting>
  <conditionalFormatting sqref="D60">
    <cfRule type="cellIs" priority="7" operator="equal" dxfId="0" stopIfTrue="0">
      <formula>"GO"</formula>
    </cfRule>
    <cfRule type="cellIs" priority="8" operator="equal" dxfId="1" stopIfTrue="0">
      <formula>"GO WITH CONDITIONS"</formula>
    </cfRule>
    <cfRule type="cellIs" priority="9" operator="equal" dxfId="1" stopIfTrue="0">
      <formula>"AT RISK"</formula>
    </cfRule>
    <cfRule type="cellIs" priority="10" operator="equal" dxfId="2" stopIfTrue="0">
      <formula>"BLOCKED"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Rollout completeness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2" t="inlineStr">
        <is>
          <t>#</t>
        </is>
      </c>
      <c r="C5" s="12" t="inlineStr">
        <is>
          <t>Check</t>
        </is>
      </c>
      <c r="D5" s="12" t="inlineStr">
        <is>
          <t>Status</t>
        </is>
      </c>
      <c r="E5" s="12" t="inlineStr">
        <is>
          <t>Value</t>
        </is>
      </c>
      <c r="F5" s="12" t="inlineStr">
        <is>
          <t>Threshold</t>
        </is>
      </c>
      <c r="G5" s="12" t="inlineStr">
        <is>
          <t>Action</t>
        </is>
      </c>
    </row>
    <row r="6" ht="30" customHeight="1">
      <c r="B6" s="22" t="n">
        <v>1</v>
      </c>
      <c r="C6" s="22" t="inlineStr">
        <is>
          <t>Every store has franchisee/owner</t>
        </is>
      </c>
      <c r="D6" s="22">
        <f>IF(E6=F6,"OK","REVIEW")</f>
        <v/>
      </c>
      <c r="E6" s="23">
        <f>SUMPRODUCT((Inputs!B6:B32&lt;&gt;"")*(Inputs!E6:E32=""))</f>
        <v/>
      </c>
      <c r="F6" s="23" t="n">
        <v>0</v>
      </c>
      <c r="G6" s="22" t="inlineStr">
        <is>
          <t>Set franchisee/owner per store.</t>
        </is>
      </c>
    </row>
    <row r="7" ht="30" customHeight="1">
      <c r="B7" s="22" t="n">
        <v>2</v>
      </c>
      <c r="C7" s="22" t="inlineStr">
        <is>
          <t>Every store has assets received</t>
        </is>
      </c>
      <c r="D7" s="22">
        <f>IF(E7=F7,"OK","REVIEW")</f>
        <v/>
      </c>
      <c r="E7" s="23">
        <f>COUNTIF(Inputs!F6:F32,"No")</f>
        <v/>
      </c>
      <c r="F7" s="23" t="n">
        <v>0</v>
      </c>
      <c r="G7" s="22" t="inlineStr">
        <is>
          <t>Assets not received — escalate today.</t>
        </is>
      </c>
    </row>
    <row r="8" ht="30" customHeight="1">
      <c r="B8" s="22" t="n">
        <v>3</v>
      </c>
      <c r="C8" s="22" t="inlineStr">
        <is>
          <t>Every store has brief signed</t>
        </is>
      </c>
      <c r="D8" s="22">
        <f>IF(E8=F8,"OK","REVIEW")</f>
        <v/>
      </c>
      <c r="E8" s="23">
        <f>COUNTIF(Inputs!G6:G32,"No")</f>
        <v/>
      </c>
      <c r="F8" s="23" t="n">
        <v>0</v>
      </c>
      <c r="G8" s="22" t="inlineStr">
        <is>
          <t>Brief not signed — escalate to franchisee lead.</t>
        </is>
      </c>
    </row>
    <row r="9" ht="30" customHeight="1">
      <c r="B9" s="22" t="n">
        <v>4</v>
      </c>
      <c r="C9" s="22" t="inlineStr">
        <is>
          <t>Programme score ≥ GO floor</t>
        </is>
      </c>
      <c r="D9" s="22">
        <f>IF(E9&gt;=F9,"OK","REVIEW")</f>
        <v/>
      </c>
      <c r="E9" s="23">
        <f>Calc!C60</f>
        <v/>
      </c>
      <c r="F9" s="23">
        <f>Assumptions!$C$5</f>
        <v/>
      </c>
      <c r="G9" s="22" t="inlineStr">
        <is>
          <t>Below GO floor — re-cut readiness with field team.</t>
        </is>
      </c>
    </row>
    <row r="10" ht="30" customHeight="1">
      <c r="B10" s="22" t="n">
        <v>5</v>
      </c>
      <c r="C10" s="22" t="inlineStr">
        <is>
          <t>No stores BLOCKED</t>
        </is>
      </c>
      <c r="D10" s="22">
        <f>IF(E10=F10,"OK","REVIEW")</f>
        <v/>
      </c>
      <c r="E10" s="23">
        <f>COUNTIF(Calc!F6:F32,"BLOCKED")</f>
        <v/>
      </c>
      <c r="F10" s="23" t="n">
        <v>0</v>
      </c>
      <c r="G10" s="22" t="inlineStr">
        <is>
          <t>Blocked stores need triage today.</t>
        </is>
      </c>
    </row>
    <row r="11" ht="30" customHeight="1">
      <c r="B11" s="22" t="n">
        <v>6</v>
      </c>
      <c r="C11" s="22" t="inlineStr">
        <is>
          <t>Total open issues ≤ tolerance</t>
        </is>
      </c>
      <c r="D11" s="22">
        <f>IF(E11&lt;=F11,"OK","REVIEW")</f>
        <v/>
      </c>
      <c r="E11" s="23">
        <f>SUM(Inputs!N6:N32)</f>
        <v/>
      </c>
      <c r="F11" s="23">
        <f>Assumptions!$C$6</f>
        <v/>
      </c>
      <c r="G11" s="22" t="inlineStr">
        <is>
          <t>Issue count above tolerance — escalate.</t>
        </is>
      </c>
    </row>
    <row r="12" ht="30" customHeight="1">
      <c r="B12" s="22" t="n">
        <v>7</v>
      </c>
      <c r="C12" s="22" t="inlineStr">
        <is>
          <t>No duplicate store IDs</t>
        </is>
      </c>
      <c r="D12" s="22">
        <f>IF(E12=F12,"OK","REVIEW")</f>
        <v/>
      </c>
      <c r="E12" s="24">
        <f>SUMPRODUCT((Inputs!B6:B32&lt;&gt;"")/COUNTIF(Inputs!B6:B32,Inputs!B6:B32&amp;""))</f>
        <v/>
      </c>
      <c r="F12" s="24">
        <f>=COUNTA(Inputs!B6:B32)</f>
        <v/>
      </c>
      <c r="G12" s="22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2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2" t="inlineStr">
        <is>
          <t>Driver</t>
        </is>
      </c>
      <c r="C5" s="12" t="inlineStr">
        <is>
          <t>Base case</t>
        </is>
      </c>
      <c r="D5" s="12" t="inlineStr">
        <is>
          <t>Conservative</t>
        </is>
      </c>
      <c r="E5" s="12" t="inlineStr">
        <is>
          <t>Aggressive</t>
        </is>
      </c>
      <c r="F5" s="12" t="inlineStr">
        <is>
          <t>Unit</t>
        </is>
      </c>
      <c r="G5" s="12" t="inlineStr">
        <is>
          <t>Notes</t>
        </is>
      </c>
    </row>
    <row r="6" ht="26" customHeight="1">
      <c r="B6" s="19" t="inlineStr">
        <is>
          <t>Stores in scope</t>
        </is>
      </c>
      <c r="C6" s="25" t="n">
        <v>12</v>
      </c>
      <c r="D6" s="25" t="n">
        <v>8</v>
      </c>
      <c r="E6" s="25" t="n">
        <v>20</v>
      </c>
      <c r="F6" s="17" t="inlineStr">
        <is>
          <t>Count</t>
        </is>
      </c>
      <c r="G6" s="22" t="inlineStr"/>
    </row>
    <row r="7" ht="26" customHeight="1">
      <c r="B7" s="19" t="inlineStr">
        <is>
          <t>Avg open issues / store</t>
        </is>
      </c>
      <c r="C7" s="25" t="n">
        <v>2</v>
      </c>
      <c r="D7" s="25" t="n">
        <v>4</v>
      </c>
      <c r="E7" s="25" t="n">
        <v>1</v>
      </c>
      <c r="F7" s="17" t="inlineStr">
        <is>
          <t>Count</t>
        </is>
      </c>
      <c r="G7" s="22" t="inlineStr"/>
    </row>
    <row r="8" ht="26" customHeight="1">
      <c r="B8" s="19" t="inlineStr">
        <is>
          <t>Brief sign-off cycle (days)</t>
        </is>
      </c>
      <c r="C8" s="25" t="n">
        <v>7</v>
      </c>
      <c r="D8" s="25" t="n">
        <v>14</v>
      </c>
      <c r="E8" s="25" t="n">
        <v>3</v>
      </c>
      <c r="F8" s="17" t="inlineStr">
        <is>
          <t>Days</t>
        </is>
      </c>
      <c r="G8" s="22" t="inlineStr"/>
    </row>
    <row r="10" ht="22" customHeight="1">
      <c r="A10" s="4" t="inlineStr">
        <is>
          <t>READING THE SCENARIOS</t>
        </is>
      </c>
    </row>
    <row r="11">
      <c r="B11" s="26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2"/>
    <row r="13"/>
    <row r="15" ht="22" customHeight="1">
      <c r="A15" s="4" t="inlineStr">
        <is>
          <t>DECISION RULES</t>
        </is>
      </c>
    </row>
    <row r="16" ht="32" customHeight="1">
      <c r="B16" s="27" t="inlineStr">
        <is>
          <t>•</t>
        </is>
      </c>
      <c r="C16" s="11" t="inlineStr">
        <is>
          <t>If we are tracking below the conservative case for two consecutive review cycles, escalate to the founder and trigger the conservative-case action plan.</t>
        </is>
      </c>
    </row>
    <row r="17" ht="32" customHeight="1">
      <c r="B17" s="27" t="inlineStr">
        <is>
          <t>•</t>
        </is>
      </c>
      <c r="C17" s="11" t="inlineStr">
        <is>
          <t>If we are tracking above the base case, do not unlock aggressive spend until the third consecutive review cycle confirms the trend.</t>
        </is>
      </c>
    </row>
    <row r="18" ht="32" customHeight="1">
      <c r="B18" s="27" t="inlineStr">
        <is>
          <t>•</t>
        </is>
      </c>
      <c r="C18" s="11" t="inlineStr">
        <is>
          <t>Document any change to a driver in the Document Control change log so reviewers can see what moved and why.</t>
        </is>
      </c>
    </row>
  </sheetData>
  <mergeCells count="9">
    <mergeCell ref="B11:G13"/>
    <mergeCell ref="A4:N4"/>
    <mergeCell ref="C16:G16"/>
    <mergeCell ref="A2:N2"/>
    <mergeCell ref="A15:N15"/>
    <mergeCell ref="A10:N10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2" t="inlineStr">
        <is>
          <t>#</t>
        </is>
      </c>
      <c r="C5" s="12" t="inlineStr">
        <is>
          <t>Action / decision</t>
        </is>
      </c>
      <c r="D5" s="12" t="inlineStr">
        <is>
          <t>Owner</t>
        </is>
      </c>
      <c r="E5" s="12" t="inlineStr">
        <is>
          <t>Priority</t>
        </is>
      </c>
      <c r="F5" s="12" t="inlineStr">
        <is>
          <t>Due date</t>
        </is>
      </c>
      <c r="G5" s="12" t="inlineStr">
        <is>
          <t>Status</t>
        </is>
      </c>
      <c r="H5" s="12" t="inlineStr">
        <is>
          <t>Expected impact</t>
        </is>
      </c>
    </row>
    <row r="6" ht="30" customHeight="1">
      <c r="B6" s="22" t="n">
        <v>1</v>
      </c>
      <c r="C6" s="22" t="inlineStr">
        <is>
          <t>Tighten weekly performance review cadence with operations lead</t>
        </is>
      </c>
      <c r="D6" s="13" t="inlineStr">
        <is>
          <t>Marketing Lead</t>
        </is>
      </c>
      <c r="E6" s="13" t="inlineStr">
        <is>
          <t>High</t>
        </is>
      </c>
      <c r="F6" s="13" t="inlineStr">
        <is>
          <t>Next Monday</t>
        </is>
      </c>
      <c r="G6" s="13" t="inlineStr">
        <is>
          <t>Open</t>
        </is>
      </c>
      <c r="H6" s="22" t="inlineStr">
        <is>
          <t>Faster spotting of channel drift; reduces overspend risk</t>
        </is>
      </c>
    </row>
    <row r="7" ht="30" customHeight="1">
      <c r="B7" s="22" t="n">
        <v>2</v>
      </c>
      <c r="C7" s="22" t="inlineStr">
        <is>
          <t>Re-baseline CAC target against last 90 days; replace stale assumption</t>
        </is>
      </c>
      <c r="D7" s="13" t="inlineStr">
        <is>
          <t>Founder</t>
        </is>
      </c>
      <c r="E7" s="13" t="inlineStr">
        <is>
          <t>High</t>
        </is>
      </c>
      <c r="F7" s="13" t="inlineStr">
        <is>
          <t>This week</t>
        </is>
      </c>
      <c r="G7" s="13" t="inlineStr">
        <is>
          <t>In progress</t>
        </is>
      </c>
      <c r="H7" s="22" t="inlineStr">
        <is>
          <t>Budget decisions that match current reality</t>
        </is>
      </c>
    </row>
    <row r="8" ht="30" customHeight="1">
      <c r="B8" s="22" t="n">
        <v>3</v>
      </c>
      <c r="C8" s="22" t="inlineStr">
        <is>
          <t>Audit delivery platform menu photography vs in-store standard</t>
        </is>
      </c>
      <c r="D8" s="13" t="inlineStr">
        <is>
          <t>Brand Lead</t>
        </is>
      </c>
      <c r="E8" s="13" t="inlineStr">
        <is>
          <t>Medium</t>
        </is>
      </c>
      <c r="F8" s="13" t="inlineStr">
        <is>
          <t>Within 2 weeks</t>
        </is>
      </c>
      <c r="G8" s="13" t="inlineStr">
        <is>
          <t>Open</t>
        </is>
      </c>
      <c r="H8" s="22" t="inlineStr">
        <is>
          <t>Higher menu CTR; better delivery conversion</t>
        </is>
      </c>
    </row>
    <row r="9" ht="30" customHeight="1">
      <c r="B9" s="22" t="n">
        <v>4</v>
      </c>
      <c r="C9" s="22" t="inlineStr">
        <is>
          <t>Stand up monthly review pack using this workbook as the source</t>
        </is>
      </c>
      <c r="D9" s="13" t="inlineStr">
        <is>
          <t>Ops Lead</t>
        </is>
      </c>
      <c r="E9" s="13" t="inlineStr">
        <is>
          <t>Medium</t>
        </is>
      </c>
      <c r="F9" s="13" t="inlineStr">
        <is>
          <t>Next 30 days</t>
        </is>
      </c>
      <c r="G9" s="13" t="inlineStr">
        <is>
          <t>Open</t>
        </is>
      </c>
      <c r="H9" s="22" t="inlineStr">
        <is>
          <t>Faster decisions, fewer reactive moves</t>
        </is>
      </c>
    </row>
    <row r="10" ht="24" customHeight="1">
      <c r="B10" s="22" t="n"/>
      <c r="C10" s="22" t="n"/>
      <c r="D10" s="13" t="n"/>
      <c r="E10" s="13" t="n"/>
      <c r="F10" s="13" t="n"/>
      <c r="G10" s="13" t="n"/>
      <c r="H10" s="22" t="n"/>
    </row>
    <row r="11" ht="24" customHeight="1">
      <c r="B11" s="22" t="n"/>
      <c r="C11" s="22" t="n"/>
      <c r="D11" s="13" t="n"/>
      <c r="E11" s="13" t="n"/>
      <c r="F11" s="13" t="n"/>
      <c r="G11" s="13" t="n"/>
      <c r="H11" s="22" t="n"/>
    </row>
    <row r="12" ht="24" customHeight="1">
      <c r="B12" s="22" t="n"/>
      <c r="C12" s="22" t="n"/>
      <c r="D12" s="13" t="n"/>
      <c r="E12" s="13" t="n"/>
      <c r="F12" s="13" t="n"/>
      <c r="G12" s="13" t="n"/>
      <c r="H12" s="22" t="n"/>
    </row>
    <row r="13" ht="24" customHeight="1">
      <c r="B13" s="22" t="n"/>
      <c r="C13" s="22" t="n"/>
      <c r="D13" s="13" t="n"/>
      <c r="E13" s="13" t="n"/>
      <c r="F13" s="13" t="n"/>
      <c r="G13" s="13" t="n"/>
      <c r="H13" s="22" t="n"/>
    </row>
    <row r="14" ht="24" customHeight="1">
      <c r="B14" s="22" t="n"/>
      <c r="C14" s="22" t="n"/>
      <c r="D14" s="13" t="n"/>
      <c r="E14" s="13" t="n"/>
      <c r="F14" s="13" t="n"/>
      <c r="G14" s="13" t="n"/>
      <c r="H14" s="22" t="n"/>
    </row>
    <row r="15" ht="24" customHeight="1">
      <c r="B15" s="22" t="n"/>
      <c r="C15" s="22" t="n"/>
      <c r="D15" s="13" t="n"/>
      <c r="E15" s="13" t="n"/>
      <c r="F15" s="13" t="n"/>
      <c r="G15" s="13" t="n"/>
      <c r="H15" s="22" t="n"/>
    </row>
    <row r="16" ht="24" customHeight="1">
      <c r="B16" s="22" t="n"/>
      <c r="C16" s="22" t="n"/>
      <c r="D16" s="13" t="n"/>
      <c r="E16" s="13" t="n"/>
      <c r="F16" s="13" t="n"/>
      <c r="G16" s="13" t="n"/>
      <c r="H16" s="22" t="n"/>
    </row>
    <row r="17" ht="24" customHeight="1">
      <c r="B17" s="22" t="n"/>
      <c r="C17" s="22" t="n"/>
      <c r="D17" s="13" t="n"/>
      <c r="E17" s="13" t="n"/>
      <c r="F17" s="13" t="n"/>
      <c r="G17" s="13" t="n"/>
      <c r="H17" s="22" t="n"/>
    </row>
    <row r="18" ht="24" customHeight="1">
      <c r="B18" s="22" t="n"/>
      <c r="C18" s="22" t="n"/>
      <c r="D18" s="13" t="n"/>
      <c r="E18" s="13" t="n"/>
      <c r="F18" s="13" t="n"/>
      <c r="G18" s="13" t="n"/>
      <c r="H18" s="22" t="n"/>
    </row>
    <row r="19" ht="24" customHeight="1">
      <c r="B19" s="22" t="n"/>
      <c r="C19" s="22" t="n"/>
      <c r="D19" s="13" t="n"/>
      <c r="E19" s="13" t="n"/>
      <c r="F19" s="13" t="n"/>
      <c r="G19" s="13" t="n"/>
      <c r="H19" s="22" t="n"/>
    </row>
    <row r="20" ht="24" customHeight="1">
      <c r="B20" s="22" t="n"/>
      <c r="C20" s="22" t="n"/>
      <c r="D20" s="13" t="n"/>
      <c r="E20" s="13" t="n"/>
      <c r="F20" s="13" t="n"/>
      <c r="G20" s="13" t="n"/>
      <c r="H20" s="22" t="n"/>
    </row>
    <row r="21" ht="24" customHeight="1">
      <c r="B21" s="22" t="n"/>
      <c r="C21" s="22" t="n"/>
      <c r="D21" s="13" t="n"/>
      <c r="E21" s="13" t="n"/>
      <c r="F21" s="13" t="n"/>
      <c r="G21" s="13" t="n"/>
      <c r="H21" s="22" t="n"/>
    </row>
    <row r="22" ht="24" customHeight="1">
      <c r="B22" s="22" t="n"/>
      <c r="C22" s="22" t="n"/>
      <c r="D22" s="13" t="n"/>
      <c r="E22" s="13" t="n"/>
      <c r="F22" s="13" t="n"/>
      <c r="G22" s="13" t="n"/>
      <c r="H22" s="22" t="n"/>
    </row>
    <row r="23" ht="24" customHeight="1">
      <c r="B23" s="22" t="n"/>
      <c r="C23" s="22" t="n"/>
      <c r="D23" s="13" t="n"/>
      <c r="E23" s="13" t="n"/>
      <c r="F23" s="13" t="n"/>
      <c r="G23" s="13" t="n"/>
      <c r="H23" s="22" t="n"/>
    </row>
    <row r="24" ht="24" customHeight="1">
      <c r="B24" s="22" t="n"/>
      <c r="C24" s="22" t="n"/>
      <c r="D24" s="13" t="n"/>
      <c r="E24" s="13" t="n"/>
      <c r="F24" s="13" t="n"/>
      <c r="G24" s="13" t="n"/>
      <c r="H24" s="22" t="n"/>
    </row>
    <row r="25" ht="24" customHeight="1">
      <c r="B25" s="22" t="n"/>
      <c r="C25" s="22" t="n"/>
      <c r="D25" s="13" t="n"/>
      <c r="E25" s="13" t="n"/>
      <c r="F25" s="13" t="n"/>
      <c r="G25" s="13" t="n"/>
      <c r="H25" s="22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2" t="inlineStr">
        <is>
          <t>Assumption</t>
        </is>
      </c>
      <c r="C4" s="12" t="inlineStr">
        <is>
          <t>Value</t>
        </is>
      </c>
      <c r="D4" s="12" t="inlineStr">
        <is>
          <t>Unit</t>
        </is>
      </c>
      <c r="E4" s="12" t="inlineStr">
        <is>
          <t>Why it matters</t>
        </is>
      </c>
    </row>
    <row r="5" ht="24" customHeight="1">
      <c r="B5" s="19" t="inlineStr">
        <is>
          <t>Reporting currency</t>
        </is>
      </c>
      <c r="C5" s="15" t="inlineStr">
        <is>
          <t>AED</t>
        </is>
      </c>
      <c r="D5" s="17" t="inlineStr">
        <is>
          <t>AED</t>
        </is>
      </c>
      <c r="E5" s="22" t="inlineStr">
        <is>
          <t>Default is AED — replace if your reporting currency differs.</t>
        </is>
      </c>
    </row>
    <row r="6" ht="24" customHeight="1">
      <c r="B6" s="19" t="inlineStr">
        <is>
          <t>Programme score GO floor</t>
        </is>
      </c>
      <c r="C6" s="28" t="n">
        <v>85</v>
      </c>
      <c r="D6" s="17" t="inlineStr">
        <is>
          <t>Score</t>
        </is>
      </c>
      <c r="E6" s="22" t="inlineStr">
        <is>
          <t>Below this — programme not GO.</t>
        </is>
      </c>
    </row>
    <row r="7" ht="24" customHeight="1">
      <c r="B7" s="19" t="inlineStr">
        <is>
          <t>Issue tolerance (total)</t>
        </is>
      </c>
      <c r="C7" s="28" t="n">
        <v>10</v>
      </c>
      <c r="D7" s="17" t="inlineStr">
        <is>
          <t>Count</t>
        </is>
      </c>
      <c r="E7" s="22" t="inlineStr">
        <is>
          <t>Above this — escalate to leadership.</t>
        </is>
      </c>
    </row>
    <row r="8" ht="24" customHeight="1">
      <c r="B8" s="19" t="inlineStr">
        <is>
          <t>Audit pass threshold</t>
        </is>
      </c>
      <c r="C8" s="29" t="n">
        <v>0.85</v>
      </c>
      <c r="D8" s="17" t="inlineStr">
        <is>
          <t>%</t>
        </is>
      </c>
      <c r="E8" s="22" t="inlineStr">
        <is>
          <t>Sign-off threshold.</t>
        </is>
      </c>
    </row>
    <row r="10" ht="22" customHeight="1">
      <c r="A10" s="4" t="inlineStr">
        <is>
          <t>HOW TO READ THIS TAB</t>
        </is>
      </c>
    </row>
    <row r="11">
      <c r="B11" s="26" t="inlineStr">
        <is>
          <t>Blue cells are inputs you edit. Every other cell on this tab is a fixed reference. Change one driver here and the whole workbook recalculates — that is the point of this tab.</t>
        </is>
      </c>
    </row>
    <row r="12"/>
    <row r="14" ht="22" customHeight="1">
      <c r="A14" s="4" t="inlineStr">
        <is>
          <t>CELL COLOUR LEGEND</t>
        </is>
      </c>
    </row>
    <row r="15" ht="22" customHeight="1">
      <c r="B15" s="30" t="inlineStr">
        <is>
          <t xml:space="preserve">  INPUT  </t>
        </is>
      </c>
      <c r="D15" s="31" t="inlineStr">
        <is>
          <t xml:space="preserve">  CALCULATED  </t>
        </is>
      </c>
      <c r="F15" s="32" t="inlineStr">
        <is>
          <t xml:space="preserve">  LOCKED / REFERENCE  </t>
        </is>
      </c>
      <c r="H15" s="33" t="inlineStr">
        <is>
          <t xml:space="preserve">  OK / GOOD  </t>
        </is>
      </c>
      <c r="J15" s="34" t="inlineStr">
        <is>
          <t xml:space="preserve">  WATCH  </t>
        </is>
      </c>
      <c r="L15" s="35" t="inlineStr">
        <is>
          <t xml:space="preserve">  CRITICAL  </t>
        </is>
      </c>
    </row>
  </sheetData>
  <mergeCells count="5">
    <mergeCell ref="A2:N2"/>
    <mergeCell ref="B11:E12"/>
    <mergeCell ref="A10:N10"/>
    <mergeCell ref="A14:N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2" t="inlineStr">
        <is>
          <t>Metric / Term</t>
        </is>
      </c>
      <c r="C5" s="12" t="inlineStr">
        <is>
          <t>Definition</t>
        </is>
      </c>
      <c r="D5" s="12" t="inlineStr">
        <is>
          <t>Formula / source</t>
        </is>
      </c>
    </row>
    <row r="6" ht="36" customHeight="1">
      <c r="B6" s="36" t="inlineStr">
        <is>
          <t>Checkpoint</t>
        </is>
      </c>
      <c r="C6" s="37" t="inlineStr">
        <is>
          <t>One of 8 deployment items per store.</t>
        </is>
      </c>
      <c r="D6" s="37" t="inlineStr">
        <is>
          <t>Inputs</t>
        </is>
      </c>
    </row>
    <row r="7" ht="36" customHeight="1">
      <c r="B7" s="36" t="inlineStr">
        <is>
          <t>Per-store score</t>
        </is>
      </c>
      <c r="C7" s="37" t="inlineStr">
        <is>
          <t>(Yes + 0.5×Partial) / 8 × 100, minus 5 per open issue.</t>
        </is>
      </c>
      <c r="D7" s="37" t="inlineStr">
        <is>
          <t>Calc</t>
        </is>
      </c>
    </row>
    <row r="8" ht="36" customHeight="1">
      <c r="B8" s="36" t="inlineStr">
        <is>
          <t>Verdict</t>
        </is>
      </c>
      <c r="C8" s="37" t="inlineStr">
        <is>
          <t>GO ≥ 85 · GO WITH CONDITIONS 70-84 · AT RISK 50-69 · BLOCKED &lt; 50.</t>
        </is>
      </c>
      <c r="D8" s="37" t="inlineStr">
        <is>
          <t>Calc</t>
        </is>
      </c>
    </row>
    <row r="9" ht="36" customHeight="1">
      <c r="B9" s="36" t="inlineStr">
        <is>
          <t>Programme score</t>
        </is>
      </c>
      <c r="C9" s="37" t="inlineStr">
        <is>
          <t>Average per-store score across all stores.</t>
        </is>
      </c>
      <c r="D9" s="37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Franchise Campaign Rollout Tracker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38" t="inlineStr">
        <is>
          <t>A franchise rollout governance tracker. For every store in scope, audits 8 deployment checkpoints (assets received, brief signed, launch date, signage, local PR, aggregator update, CRM push, local promo) and tracks open issues. Computes a per-store readiness score, per-region rollup, per-checkpoint compliance, and a single programme readiness score with GO / GO-WITH-CONDITIONS / AT-RISK / BLOCKED verdict — the standard view a franchise board needs.</t>
        </is>
      </c>
    </row>
    <row r="7" ht="22" customHeight="1">
      <c r="A7" s="4" t="inlineStr">
        <is>
          <t>BIG QUESTIONS THIS ANSWERS</t>
        </is>
      </c>
    </row>
    <row r="8" ht="22" customHeight="1">
      <c r="B8" s="27" t="inlineStr">
        <is>
          <t>•</t>
        </is>
      </c>
      <c r="C8" s="11" t="inlineStr">
        <is>
          <t>Are all stores ready for the campaign rollout?</t>
        </is>
      </c>
    </row>
    <row r="9" ht="22" customHeight="1">
      <c r="B9" s="27" t="inlineStr">
        <is>
          <t>•</t>
        </is>
      </c>
      <c r="C9" s="11" t="inlineStr">
        <is>
          <t>Where is the rollout blocked or at risk?</t>
        </is>
      </c>
    </row>
    <row r="10" ht="22" customHeight="1">
      <c r="B10" s="27" t="inlineStr">
        <is>
          <t>•</t>
        </is>
      </c>
      <c r="C10" s="11" t="inlineStr">
        <is>
          <t>Which region is the weakest link?</t>
        </is>
      </c>
    </row>
    <row r="11" ht="22" customHeight="1">
      <c r="B11" s="27" t="inlineStr">
        <is>
          <t>•</t>
        </is>
      </c>
      <c r="C11" s="11" t="inlineStr">
        <is>
          <t>Which checkpoint is the worst performer across stores?</t>
        </is>
      </c>
    </row>
    <row r="12" ht="22" customHeight="1">
      <c r="B12" s="27" t="inlineStr">
        <is>
          <t>•</t>
        </is>
      </c>
      <c r="C12" s="11" t="inlineStr">
        <is>
          <t>Where do we triage today?</t>
        </is>
      </c>
    </row>
    <row r="14" ht="22" customHeight="1">
      <c r="A14" s="4" t="inlineStr">
        <is>
          <t>WORKBOOK MAP</t>
        </is>
      </c>
    </row>
    <row r="15" ht="22" customHeight="1">
      <c r="B15" s="12" t="inlineStr">
        <is>
          <t>Tab</t>
        </is>
      </c>
      <c r="C15" s="12" t="inlineStr">
        <is>
          <t>What it's for</t>
        </is>
      </c>
    </row>
    <row r="16" ht="32" customHeight="1">
      <c r="B16" s="19" t="inlineStr">
        <is>
          <t>Dashboard</t>
        </is>
      </c>
      <c r="C16" s="39" t="inlineStr">
        <is>
          <t>Programme score, store readiness chart, checkpoint chart, callouts.</t>
        </is>
      </c>
    </row>
    <row r="17" ht="32" customHeight="1">
      <c r="B17" s="19" t="inlineStr">
        <is>
          <t>Inputs</t>
        </is>
      </c>
      <c r="C17" s="39" t="inlineStr">
        <is>
          <t>Per-store status across 8 deployment checkpoints + issue count.</t>
        </is>
      </c>
    </row>
    <row r="18" ht="32" customHeight="1">
      <c r="B18" s="19" t="inlineStr">
        <is>
          <t>Calc</t>
        </is>
      </c>
      <c r="C18" s="39" t="inlineStr">
        <is>
          <t>Per-store readiness, per-region rollup, per-checkpoint compliance, programme score.</t>
        </is>
      </c>
    </row>
    <row r="19" ht="32" customHeight="1">
      <c r="B19" s="19" t="inlineStr">
        <is>
          <t>Checks</t>
        </is>
      </c>
      <c r="C19" s="39" t="inlineStr">
        <is>
          <t>Brief / assets / blocked / issues gates.</t>
        </is>
      </c>
    </row>
    <row r="20" ht="32" customHeight="1">
      <c r="B20" s="19" t="inlineStr">
        <is>
          <t>Scenarios</t>
        </is>
      </c>
      <c r="C20" s="39" t="inlineStr">
        <is>
          <t>Headcount and budget shifts.</t>
        </is>
      </c>
    </row>
    <row r="21" ht="32" customHeight="1">
      <c r="B21" s="19" t="inlineStr">
        <is>
          <t>Action_Plan</t>
        </is>
      </c>
      <c r="C21" s="39" t="inlineStr">
        <is>
          <t>Decisions per store / region.</t>
        </is>
      </c>
    </row>
    <row r="22" ht="32" customHeight="1">
      <c r="B22" s="19" t="inlineStr">
        <is>
          <t>Assumptions</t>
        </is>
      </c>
      <c r="C22" s="39" t="inlineStr">
        <is>
          <t>Score floor, issue tolerance, regions.</t>
        </is>
      </c>
    </row>
    <row r="23" ht="32" customHeight="1">
      <c r="B23" s="19" t="inlineStr">
        <is>
          <t>Definitions</t>
        </is>
      </c>
      <c r="C23" s="39" t="inlineStr">
        <is>
          <t>Glossary.</t>
        </is>
      </c>
    </row>
    <row r="24" ht="32" customHeight="1">
      <c r="B24" s="19" t="inlineStr">
        <is>
          <t>README</t>
        </is>
      </c>
      <c r="C24" s="39" t="inlineStr">
        <is>
          <t>How to use end-to-end.</t>
        </is>
      </c>
    </row>
    <row r="25" ht="32" customHeight="1">
      <c r="B25" s="19" t="inlineStr">
        <is>
          <t>Document_Control</t>
        </is>
      </c>
      <c r="C25" s="39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0" t="inlineStr">
        <is>
          <t>Step 1</t>
        </is>
      </c>
      <c r="C28" s="11" t="inlineStr">
        <is>
          <t>Set Assumptions: GO floor, issue tolerance.</t>
        </is>
      </c>
    </row>
    <row r="29" ht="28" customHeight="1">
      <c r="B29" s="40" t="inlineStr">
        <is>
          <t>Step 2</t>
        </is>
      </c>
      <c r="C29" s="11" t="inlineStr">
        <is>
          <t>Update Inputs with each store's checkpoint status (Yes / Partial / No).</t>
        </is>
      </c>
    </row>
    <row r="30" ht="28" customHeight="1">
      <c r="B30" s="40" t="inlineStr">
        <is>
          <t>Step 3</t>
        </is>
      </c>
      <c r="C30" s="11" t="inlineStr">
        <is>
          <t>Open Calc + Dashboard for per-store readiness and the programme score.</t>
        </is>
      </c>
    </row>
    <row r="31" ht="28" customHeight="1">
      <c r="B31" s="40" t="inlineStr">
        <is>
          <t>Step 4</t>
        </is>
      </c>
      <c r="C31" s="11" t="inlineStr">
        <is>
          <t>Resolve REVIEW items on Checks before next steerco.</t>
        </is>
      </c>
    </row>
    <row r="33" ht="22" customHeight="1">
      <c r="A33" s="4" t="inlineStr">
        <is>
          <t>WHO THIS IS FOR</t>
        </is>
      </c>
    </row>
    <row r="34">
      <c r="B34" s="27" t="inlineStr">
        <is>
          <t>•</t>
        </is>
      </c>
      <c r="C34" s="11" t="inlineStr">
        <is>
          <t>Franchise teams running multi-unit rollouts.</t>
        </is>
      </c>
    </row>
    <row r="35">
      <c r="B35" s="27" t="inlineStr">
        <is>
          <t>•</t>
        </is>
      </c>
      <c r="C35" s="11" t="inlineStr">
        <is>
          <t>Brand and marketing leads ensuring campaign consistency.</t>
        </is>
      </c>
    </row>
    <row r="36">
      <c r="B36" s="27" t="inlineStr">
        <is>
          <t>•</t>
        </is>
      </c>
      <c r="C36" s="11" t="inlineStr">
        <is>
          <t>Operations leads holding stores to standard.</t>
        </is>
      </c>
    </row>
    <row r="37">
      <c r="B37" s="27" t="inlineStr">
        <is>
          <t>•</t>
        </is>
      </c>
      <c r="C37" s="11" t="inlineStr">
        <is>
          <t>Founders / CEOs reviewing programme health.</t>
        </is>
      </c>
    </row>
    <row r="39" ht="22" customHeight="1">
      <c r="A39" s="4" t="inlineStr">
        <is>
          <t>GOVERNANCE &amp; INTEGRITY</t>
        </is>
      </c>
    </row>
    <row r="40" ht="22" customHeight="1">
      <c r="B40" s="27" t="inlineStr">
        <is>
          <t>•</t>
        </is>
      </c>
      <c r="C40" s="11" t="inlineStr">
        <is>
          <t>Replace sample stores before sharing externally.</t>
        </is>
      </c>
    </row>
    <row r="41" ht="22" customHeight="1">
      <c r="B41" s="27" t="inlineStr">
        <is>
          <t>•</t>
        </is>
      </c>
      <c r="C41" s="11" t="inlineStr">
        <is>
          <t>Update status weekly; escalate Blocked same-day.</t>
        </is>
      </c>
    </row>
    <row r="42" ht="22" customHeight="1">
      <c r="B42" s="27" t="inlineStr">
        <is>
          <t>•</t>
        </is>
      </c>
      <c r="C42" s="11" t="inlineStr">
        <is>
          <t>Document the campaign brief and asset pack location in the README.</t>
        </is>
      </c>
    </row>
  </sheetData>
  <mergeCells count="25">
    <mergeCell ref="C34:J34"/>
    <mergeCell ref="A39:N39"/>
    <mergeCell ref="C30:J30"/>
    <mergeCell ref="C42:J42"/>
    <mergeCell ref="C35:J35"/>
    <mergeCell ref="A1:N1"/>
    <mergeCell ref="C29:J29"/>
    <mergeCell ref="C10:J10"/>
    <mergeCell ref="A7:N7"/>
    <mergeCell ref="C41:J41"/>
    <mergeCell ref="C31:J31"/>
    <mergeCell ref="C40:J40"/>
    <mergeCell ref="C9:J9"/>
    <mergeCell ref="A27:N27"/>
    <mergeCell ref="C12:J12"/>
    <mergeCell ref="B5:J5"/>
    <mergeCell ref="C11:J11"/>
    <mergeCell ref="A2:N2"/>
    <mergeCell ref="C36:J36"/>
    <mergeCell ref="A33:N33"/>
    <mergeCell ref="A14:N14"/>
    <mergeCell ref="C8:J8"/>
    <mergeCell ref="A4:N4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